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01\Company\Financije\Plan i analiza\konsolidacija 2024 0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F306" i="9"/>
  <c r="H305" i="9"/>
  <c r="G305" i="9"/>
  <c r="F305" i="9"/>
  <c r="E305" i="9"/>
  <c r="B305" i="9" s="1"/>
  <c r="H304" i="9"/>
  <c r="G304" i="9"/>
  <c r="F304" i="9"/>
  <c r="E304" i="9"/>
  <c r="B304" i="9" s="1"/>
  <c r="H303" i="9"/>
  <c r="G303" i="9"/>
  <c r="F303" i="9"/>
  <c r="H302" i="9"/>
  <c r="G302" i="9"/>
  <c r="F302" i="9"/>
  <c r="H301" i="9"/>
  <c r="G301" i="9"/>
  <c r="F301" i="9"/>
  <c r="H300" i="9"/>
  <c r="G300" i="9"/>
  <c r="F300" i="9"/>
  <c r="H299" i="9"/>
  <c r="G299" i="9"/>
  <c r="F299" i="9"/>
  <c r="E299" i="9"/>
  <c r="B299" i="9" s="1"/>
  <c r="H298" i="9"/>
  <c r="G298" i="9"/>
  <c r="F298" i="9"/>
  <c r="H297" i="9"/>
  <c r="G297" i="9"/>
  <c r="E297" i="9" s="1"/>
  <c r="F297" i="9"/>
  <c r="B297" i="9"/>
  <c r="H296" i="9"/>
  <c r="G296" i="9"/>
  <c r="F296" i="9"/>
  <c r="H295" i="9"/>
  <c r="G295" i="9"/>
  <c r="E295" i="9" s="1"/>
  <c r="B295" i="9" s="1"/>
  <c r="F295" i="9"/>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s="1"/>
  <c r="E271" i="9"/>
  <c r="M270" i="9"/>
  <c r="L270" i="9"/>
  <c r="F270" i="9"/>
  <c r="E270" i="9"/>
  <c r="B270" i="9" s="1"/>
  <c r="M269" i="9"/>
  <c r="L269" i="9"/>
  <c r="F269" i="9" s="1"/>
  <c r="E269" i="9"/>
  <c r="B269" i="9"/>
  <c r="M268" i="9"/>
  <c r="F268" i="9" s="1"/>
  <c r="L268" i="9"/>
  <c r="E268" i="9"/>
  <c r="B268" i="9"/>
  <c r="M267" i="9"/>
  <c r="L267" i="9"/>
  <c r="F267" i="9" s="1"/>
  <c r="E267" i="9"/>
  <c r="M266" i="9"/>
  <c r="L266" i="9"/>
  <c r="E266" i="9"/>
  <c r="M265" i="9"/>
  <c r="L265" i="9"/>
  <c r="F265" i="9" s="1"/>
  <c r="E265" i="9"/>
  <c r="M264" i="9"/>
  <c r="L264" i="9"/>
  <c r="F264" i="9"/>
  <c r="E264" i="9"/>
  <c r="B264" i="9" s="1"/>
  <c r="M263" i="9"/>
  <c r="L263" i="9"/>
  <c r="F263" i="9" s="1"/>
  <c r="B263" i="9" s="1"/>
  <c r="E263" i="9"/>
  <c r="M262" i="9"/>
  <c r="F262" i="9" s="1"/>
  <c r="B262" i="9" s="1"/>
  <c r="L262" i="9"/>
  <c r="E262" i="9"/>
  <c r="M261" i="9"/>
  <c r="L261" i="9"/>
  <c r="F261" i="9" s="1"/>
  <c r="E261" i="9"/>
  <c r="B261" i="9" s="1"/>
  <c r="M260" i="9"/>
  <c r="L260" i="9"/>
  <c r="E260" i="9"/>
  <c r="M259" i="9"/>
  <c r="L259" i="9"/>
  <c r="F259" i="9"/>
  <c r="E259" i="9"/>
  <c r="B259" i="9" s="1"/>
  <c r="M258" i="9"/>
  <c r="L258" i="9"/>
  <c r="F258" i="9"/>
  <c r="E258" i="9"/>
  <c r="B258" i="9" s="1"/>
  <c r="M257" i="9"/>
  <c r="L257" i="9"/>
  <c r="F257" i="9" s="1"/>
  <c r="B257" i="9" s="1"/>
  <c r="E257" i="9"/>
  <c r="M256" i="9"/>
  <c r="L256" i="9"/>
  <c r="F256" i="9" s="1"/>
  <c r="E256" i="9"/>
  <c r="B256" i="9"/>
  <c r="M255" i="9"/>
  <c r="L255" i="9"/>
  <c r="F255" i="9" s="1"/>
  <c r="E255" i="9"/>
  <c r="M254" i="9"/>
  <c r="L254" i="9"/>
  <c r="F254" i="9" s="1"/>
  <c r="E254" i="9"/>
  <c r="B254" i="9" s="1"/>
  <c r="M253" i="9"/>
  <c r="L253" i="9"/>
  <c r="F253" i="9" s="1"/>
  <c r="E253" i="9"/>
  <c r="M252" i="9"/>
  <c r="L252" i="9"/>
  <c r="F252" i="9"/>
  <c r="E252" i="9"/>
  <c r="B252" i="9" s="1"/>
  <c r="M251" i="9"/>
  <c r="L251" i="9"/>
  <c r="F251" i="9" s="1"/>
  <c r="E251" i="9"/>
  <c r="B251" i="9"/>
  <c r="M250" i="9"/>
  <c r="F250" i="9" s="1"/>
  <c r="L250" i="9"/>
  <c r="E250" i="9"/>
  <c r="B250" i="9"/>
  <c r="M249" i="9"/>
  <c r="L249" i="9"/>
  <c r="F249" i="9" s="1"/>
  <c r="E249" i="9"/>
  <c r="M248" i="9"/>
  <c r="L248" i="9"/>
  <c r="E248" i="9"/>
  <c r="M247" i="9"/>
  <c r="L247" i="9"/>
  <c r="F247" i="9" s="1"/>
  <c r="E247" i="9"/>
  <c r="M246" i="9"/>
  <c r="L246" i="9"/>
  <c r="F246" i="9"/>
  <c r="E246" i="9"/>
  <c r="B246" i="9" s="1"/>
  <c r="M245" i="9"/>
  <c r="L245" i="9"/>
  <c r="F245" i="9"/>
  <c r="E245" i="9"/>
  <c r="B245" i="9"/>
  <c r="M244" i="9"/>
  <c r="L244" i="9"/>
  <c r="F244" i="9"/>
  <c r="E244" i="9"/>
  <c r="B244" i="9"/>
  <c r="M243" i="9"/>
  <c r="L243" i="9"/>
  <c r="F243" i="9" s="1"/>
  <c r="B243" i="9" s="1"/>
  <c r="E243" i="9"/>
  <c r="M242" i="9"/>
  <c r="L242" i="9"/>
  <c r="E242" i="9"/>
  <c r="M241" i="9"/>
  <c r="L241" i="9"/>
  <c r="F241" i="9" s="1"/>
  <c r="E241" i="9"/>
  <c r="M240" i="9"/>
  <c r="L240" i="9"/>
  <c r="F240" i="9"/>
  <c r="E240" i="9"/>
  <c r="B240" i="9" s="1"/>
  <c r="M239" i="9"/>
  <c r="L239" i="9"/>
  <c r="F239" i="9" s="1"/>
  <c r="B239" i="9" s="1"/>
  <c r="E239" i="9"/>
  <c r="M238" i="9"/>
  <c r="L238" i="9"/>
  <c r="F238" i="9"/>
  <c r="E238" i="9"/>
  <c r="B238" i="9"/>
  <c r="M237" i="9"/>
  <c r="L237" i="9"/>
  <c r="F237" i="9" s="1"/>
  <c r="E237" i="9"/>
  <c r="B237" i="9" s="1"/>
  <c r="M236" i="9"/>
  <c r="L236" i="9"/>
  <c r="F236" i="9" s="1"/>
  <c r="B236" i="9" s="1"/>
  <c r="E236" i="9"/>
  <c r="M235" i="9"/>
  <c r="L235" i="9"/>
  <c r="F235" i="9"/>
  <c r="E235" i="9"/>
  <c r="M234" i="9"/>
  <c r="L234" i="9"/>
  <c r="F234" i="9"/>
  <c r="E234" i="9"/>
  <c r="B234" i="9" s="1"/>
  <c r="M233" i="9"/>
  <c r="L233" i="9"/>
  <c r="F233" i="9" s="1"/>
  <c r="E233" i="9"/>
  <c r="B233" i="9" s="1"/>
  <c r="M232" i="9"/>
  <c r="L232" i="9"/>
  <c r="F232" i="9"/>
  <c r="E232" i="9"/>
  <c r="B232" i="9"/>
  <c r="M231" i="9"/>
  <c r="F231" i="9" s="1"/>
  <c r="L231" i="9"/>
  <c r="E231" i="9"/>
  <c r="B231" i="9" s="1"/>
  <c r="M230" i="9"/>
  <c r="L230" i="9"/>
  <c r="E230" i="9"/>
  <c r="M229" i="9"/>
  <c r="L229" i="9"/>
  <c r="F229" i="9"/>
  <c r="B229" i="9" s="1"/>
  <c r="E229" i="9"/>
  <c r="M228" i="9"/>
  <c r="L228" i="9"/>
  <c r="F228" i="9"/>
  <c r="E228" i="9"/>
  <c r="B228" i="9" s="1"/>
  <c r="M227" i="9"/>
  <c r="L227" i="9"/>
  <c r="F227" i="9" s="1"/>
  <c r="B227" i="9" s="1"/>
  <c r="E227" i="9"/>
  <c r="M226" i="9"/>
  <c r="L226" i="9"/>
  <c r="F226" i="9" s="1"/>
  <c r="B226" i="9" s="1"/>
  <c r="E226" i="9"/>
  <c r="M225" i="9"/>
  <c r="L225" i="9"/>
  <c r="E225" i="9"/>
  <c r="M224" i="9"/>
  <c r="L224" i="9"/>
  <c r="F224" i="9" s="1"/>
  <c r="E224" i="9"/>
  <c r="B224" i="9" s="1"/>
  <c r="M223" i="9"/>
  <c r="L223" i="9"/>
  <c r="F223" i="9" s="1"/>
  <c r="B223" i="9" s="1"/>
  <c r="E223" i="9"/>
  <c r="M222" i="9"/>
  <c r="L222" i="9"/>
  <c r="F222" i="9"/>
  <c r="E222" i="9"/>
  <c r="M221" i="9"/>
  <c r="L221" i="9"/>
  <c r="E221" i="9"/>
  <c r="M220" i="9"/>
  <c r="L220" i="9"/>
  <c r="F220" i="9" s="1"/>
  <c r="B220" i="9" s="1"/>
  <c r="E220" i="9"/>
  <c r="M219" i="9"/>
  <c r="L219" i="9"/>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H156" i="9"/>
  <c r="G156" i="9"/>
  <c r="F156" i="9"/>
  <c r="E156" i="9"/>
  <c r="B156" i="9"/>
  <c r="H155" i="9"/>
  <c r="G155" i="9"/>
  <c r="F155" i="9"/>
  <c r="E155" i="9"/>
  <c r="B155" i="9"/>
  <c r="H154" i="9"/>
  <c r="E154" i="9" s="1"/>
  <c r="B154" i="9" s="1"/>
  <c r="G154" i="9"/>
  <c r="F154" i="9"/>
  <c r="H153" i="9"/>
  <c r="G153" i="9"/>
  <c r="E153" i="9" s="1"/>
  <c r="B153" i="9" s="1"/>
  <c r="F153" i="9"/>
  <c r="H152" i="9"/>
  <c r="G152" i="9"/>
  <c r="E152" i="9" s="1"/>
  <c r="F152" i="9"/>
  <c r="H151" i="9"/>
  <c r="G151" i="9"/>
  <c r="F151" i="9"/>
  <c r="E151" i="9"/>
  <c r="B151" i="9" s="1"/>
  <c r="H150" i="9"/>
  <c r="G150" i="9"/>
  <c r="F150" i="9"/>
  <c r="E150" i="9"/>
  <c r="B150" i="9"/>
  <c r="H149" i="9"/>
  <c r="G149" i="9"/>
  <c r="E149" i="9" s="1"/>
  <c r="B149" i="9" s="1"/>
  <c r="F149" i="9"/>
  <c r="H148" i="9"/>
  <c r="E148" i="9" s="1"/>
  <c r="B148" i="9" s="1"/>
  <c r="G148" i="9"/>
  <c r="F148" i="9"/>
  <c r="H147" i="9"/>
  <c r="G147" i="9"/>
  <c r="E147" i="9" s="1"/>
  <c r="B147" i="9" s="1"/>
  <c r="F147" i="9"/>
  <c r="H146" i="9"/>
  <c r="G146" i="9"/>
  <c r="E146" i="9" s="1"/>
  <c r="F146" i="9"/>
  <c r="H145" i="9"/>
  <c r="G145" i="9"/>
  <c r="F145" i="9"/>
  <c r="E145" i="9"/>
  <c r="B145" i="9" s="1"/>
  <c r="H144" i="9"/>
  <c r="G144" i="9"/>
  <c r="E144" i="9" s="1"/>
  <c r="B144" i="9" s="1"/>
  <c r="F144" i="9"/>
  <c r="F143" i="9"/>
  <c r="H142" i="9"/>
  <c r="E142" i="9" s="1"/>
  <c r="B142" i="9" s="1"/>
  <c r="G142" i="9"/>
  <c r="F142" i="9"/>
  <c r="H141" i="9"/>
  <c r="G141" i="9"/>
  <c r="E141" i="9" s="1"/>
  <c r="B141" i="9" s="1"/>
  <c r="F141" i="9"/>
  <c r="H140" i="9"/>
  <c r="G140" i="9"/>
  <c r="E140" i="9" s="1"/>
  <c r="F140" i="9"/>
  <c r="H139" i="9"/>
  <c r="G139" i="9"/>
  <c r="F139" i="9"/>
  <c r="E139" i="9"/>
  <c r="B139" i="9" s="1"/>
  <c r="H138" i="9"/>
  <c r="G138" i="9"/>
  <c r="F138" i="9"/>
  <c r="E138" i="9"/>
  <c r="B138" i="9"/>
  <c r="H137" i="9"/>
  <c r="G137" i="9"/>
  <c r="E137" i="9" s="1"/>
  <c r="B137" i="9" s="1"/>
  <c r="F137" i="9"/>
  <c r="H136" i="9"/>
  <c r="E136" i="9" s="1"/>
  <c r="B136" i="9" s="1"/>
  <c r="G136" i="9"/>
  <c r="F136" i="9"/>
  <c r="H135" i="9"/>
  <c r="G135" i="9"/>
  <c r="E135" i="9" s="1"/>
  <c r="B135" i="9" s="1"/>
  <c r="F135" i="9"/>
  <c r="H134" i="9"/>
  <c r="G134" i="9"/>
  <c r="E134" i="9" s="1"/>
  <c r="F134" i="9"/>
  <c r="H133" i="9"/>
  <c r="G133" i="9"/>
  <c r="F133" i="9"/>
  <c r="E133" i="9"/>
  <c r="B133" i="9" s="1"/>
  <c r="H132" i="9"/>
  <c r="G132" i="9"/>
  <c r="F132" i="9"/>
  <c r="E132" i="9"/>
  <c r="B132" i="9" s="1"/>
  <c r="H131" i="9"/>
  <c r="G131" i="9"/>
  <c r="F131" i="9"/>
  <c r="E131" i="9"/>
  <c r="B131" i="9"/>
  <c r="H130" i="9"/>
  <c r="E130" i="9" s="1"/>
  <c r="B130" i="9" s="1"/>
  <c r="G130" i="9"/>
  <c r="F130" i="9"/>
  <c r="H129" i="9"/>
  <c r="G129" i="9"/>
  <c r="F129" i="9"/>
  <c r="H128" i="9"/>
  <c r="G128" i="9"/>
  <c r="E128" i="9" s="1"/>
  <c r="F128" i="9"/>
  <c r="H127" i="9"/>
  <c r="G127" i="9"/>
  <c r="E127" i="9" s="1"/>
  <c r="F127" i="9"/>
  <c r="H126" i="9"/>
  <c r="G126" i="9"/>
  <c r="F126" i="9"/>
  <c r="E126" i="9"/>
  <c r="B126" i="9"/>
  <c r="H125" i="9"/>
  <c r="G125" i="9"/>
  <c r="F125" i="9"/>
  <c r="E125" i="9"/>
  <c r="B125" i="9" s="1"/>
  <c r="H124" i="9"/>
  <c r="G124" i="9"/>
  <c r="F124" i="9"/>
  <c r="E124" i="9"/>
  <c r="B124" i="9"/>
  <c r="H123" i="9"/>
  <c r="G123" i="9"/>
  <c r="E123" i="9" s="1"/>
  <c r="B123" i="9" s="1"/>
  <c r="F123" i="9"/>
  <c r="H122" i="9"/>
  <c r="G122" i="9"/>
  <c r="E122" i="9" s="1"/>
  <c r="B122" i="9" s="1"/>
  <c r="F122" i="9"/>
  <c r="H121" i="9"/>
  <c r="G121" i="9"/>
  <c r="F121" i="9"/>
  <c r="E121" i="9"/>
  <c r="B121" i="9" s="1"/>
  <c r="H120" i="9"/>
  <c r="G120" i="9"/>
  <c r="E120" i="9" s="1"/>
  <c r="B120" i="9" s="1"/>
  <c r="F120" i="9"/>
  <c r="H119" i="9"/>
  <c r="G119" i="9"/>
  <c r="E119" i="9" s="1"/>
  <c r="B119" i="9" s="1"/>
  <c r="F119" i="9"/>
  <c r="H118" i="9"/>
  <c r="G118" i="9"/>
  <c r="E118" i="9" s="1"/>
  <c r="B118" i="9" s="1"/>
  <c r="F118" i="9"/>
  <c r="H117" i="9"/>
  <c r="G117" i="9"/>
  <c r="E117" i="9" s="1"/>
  <c r="F117" i="9"/>
  <c r="H116" i="9"/>
  <c r="G116" i="9"/>
  <c r="F116" i="9"/>
  <c r="E116" i="9"/>
  <c r="B116" i="9" s="1"/>
  <c r="H115" i="9"/>
  <c r="G115" i="9"/>
  <c r="F115" i="9"/>
  <c r="E115" i="9"/>
  <c r="B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c r="H108" i="9"/>
  <c r="G108" i="9"/>
  <c r="E108" i="9" s="1"/>
  <c r="B108" i="9" s="1"/>
  <c r="F108" i="9"/>
  <c r="H107" i="9"/>
  <c r="G107" i="9"/>
  <c r="E107" i="9" s="1"/>
  <c r="B107" i="9" s="1"/>
  <c r="F107" i="9"/>
  <c r="H106" i="9"/>
  <c r="G106" i="9"/>
  <c r="E106" i="9" s="1"/>
  <c r="B106" i="9" s="1"/>
  <c r="F106" i="9"/>
  <c r="H105" i="9"/>
  <c r="G105" i="9"/>
  <c r="E105" i="9" s="1"/>
  <c r="F105" i="9"/>
  <c r="H104" i="9"/>
  <c r="G104" i="9"/>
  <c r="F104" i="9"/>
  <c r="E104" i="9"/>
  <c r="B104" i="9" s="1"/>
  <c r="H103" i="9"/>
  <c r="G103" i="9"/>
  <c r="F103" i="9"/>
  <c r="E103" i="9"/>
  <c r="B103" i="9"/>
  <c r="H102" i="9"/>
  <c r="G102" i="9"/>
  <c r="E102" i="9" s="1"/>
  <c r="B102" i="9" s="1"/>
  <c r="F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c r="H96" i="9"/>
  <c r="G96" i="9"/>
  <c r="E96" i="9" s="1"/>
  <c r="B96" i="9" s="1"/>
  <c r="F96" i="9"/>
  <c r="H95" i="9"/>
  <c r="G95" i="9"/>
  <c r="E95" i="9" s="1"/>
  <c r="B95" i="9" s="1"/>
  <c r="F95" i="9"/>
  <c r="H94" i="9"/>
  <c r="G94" i="9"/>
  <c r="E94" i="9" s="1"/>
  <c r="B94" i="9" s="1"/>
  <c r="F94" i="9"/>
  <c r="H93" i="9"/>
  <c r="G93" i="9"/>
  <c r="E93" i="9" s="1"/>
  <c r="F93" i="9"/>
  <c r="H92" i="9"/>
  <c r="G92" i="9"/>
  <c r="F92" i="9"/>
  <c r="E92" i="9"/>
  <c r="B92" i="9" s="1"/>
  <c r="H91" i="9"/>
  <c r="G91" i="9"/>
  <c r="F91" i="9"/>
  <c r="E91" i="9"/>
  <c r="B91" i="9"/>
  <c r="H90" i="9"/>
  <c r="G90" i="9"/>
  <c r="E90" i="9" s="1"/>
  <c r="B90" i="9" s="1"/>
  <c r="F90" i="9"/>
  <c r="H89" i="9"/>
  <c r="G89" i="9"/>
  <c r="E89" i="9" s="1"/>
  <c r="B89" i="9" s="1"/>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E82" i="9" s="1"/>
  <c r="B82" i="9" s="1"/>
  <c r="F82" i="9"/>
  <c r="H81" i="9"/>
  <c r="G81" i="9"/>
  <c r="E81" i="9" s="1"/>
  <c r="F81" i="9"/>
  <c r="H80" i="9"/>
  <c r="G80" i="9"/>
  <c r="F80" i="9"/>
  <c r="E80" i="9"/>
  <c r="B80" i="9" s="1"/>
  <c r="H79" i="9"/>
  <c r="G79" i="9"/>
  <c r="F79" i="9"/>
  <c r="E79" i="9"/>
  <c r="B79" i="9"/>
  <c r="H78" i="9"/>
  <c r="G78" i="9"/>
  <c r="E78" i="9" s="1"/>
  <c r="B78" i="9" s="1"/>
  <c r="F78" i="9"/>
  <c r="H77" i="9"/>
  <c r="G77" i="9"/>
  <c r="E77" i="9" s="1"/>
  <c r="B77" i="9" s="1"/>
  <c r="F77" i="9"/>
  <c r="H76" i="9"/>
  <c r="G76" i="9"/>
  <c r="E76" i="9" s="1"/>
  <c r="B76" i="9" s="1"/>
  <c r="F76" i="9"/>
  <c r="H75" i="9"/>
  <c r="G75" i="9"/>
  <c r="E75" i="9" s="1"/>
  <c r="B75" i="9" s="1"/>
  <c r="F75" i="9"/>
  <c r="H74" i="9"/>
  <c r="G74" i="9"/>
  <c r="F74" i="9"/>
  <c r="E74" i="9"/>
  <c r="B74" i="9" s="1"/>
  <c r="H73" i="9"/>
  <c r="G73" i="9"/>
  <c r="F73" i="9"/>
  <c r="E73" i="9"/>
  <c r="B73" i="9"/>
  <c r="H72" i="9"/>
  <c r="G72" i="9"/>
  <c r="E72" i="9" s="1"/>
  <c r="B72" i="9" s="1"/>
  <c r="F72" i="9"/>
  <c r="H71" i="9"/>
  <c r="G71" i="9"/>
  <c r="E71" i="9" s="1"/>
  <c r="B71" i="9" s="1"/>
  <c r="F71" i="9"/>
  <c r="H70" i="9"/>
  <c r="G70" i="9"/>
  <c r="E70" i="9" s="1"/>
  <c r="B70" i="9" s="1"/>
  <c r="F70" i="9"/>
  <c r="H69" i="9"/>
  <c r="G69" i="9"/>
  <c r="E69" i="9" s="1"/>
  <c r="F69" i="9"/>
  <c r="H68" i="9"/>
  <c r="G68" i="9"/>
  <c r="E68" i="9" s="1"/>
  <c r="B68" i="9" s="1"/>
  <c r="F68" i="9"/>
  <c r="H67" i="9"/>
  <c r="G67" i="9"/>
  <c r="F67" i="9"/>
  <c r="E67" i="9"/>
  <c r="B67" i="9"/>
  <c r="H66" i="9"/>
  <c r="G66" i="9"/>
  <c r="E66" i="9" s="1"/>
  <c r="B66" i="9" s="1"/>
  <c r="F66" i="9"/>
  <c r="H65" i="9"/>
  <c r="G65" i="9"/>
  <c r="F65" i="9"/>
  <c r="H64" i="9"/>
  <c r="G64" i="9"/>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F55" i="9"/>
  <c r="E55" i="9"/>
  <c r="B55" i="9"/>
  <c r="H54" i="9"/>
  <c r="G54" i="9"/>
  <c r="E54" i="9" s="1"/>
  <c r="B54" i="9" s="1"/>
  <c r="F54" i="9"/>
  <c r="H53" i="9"/>
  <c r="G53" i="9"/>
  <c r="E53" i="9" s="1"/>
  <c r="B53" i="9" s="1"/>
  <c r="F53" i="9"/>
  <c r="H52" i="9"/>
  <c r="G52" i="9"/>
  <c r="E52" i="9" s="1"/>
  <c r="B52" i="9" s="1"/>
  <c r="F52" i="9"/>
  <c r="H51" i="9"/>
  <c r="G51" i="9"/>
  <c r="E51" i="9" s="1"/>
  <c r="B51" i="9" s="1"/>
  <c r="F51" i="9"/>
  <c r="H50" i="9"/>
  <c r="G50" i="9"/>
  <c r="F50" i="9"/>
  <c r="E50" i="9"/>
  <c r="B50" i="9" s="1"/>
  <c r="H49" i="9"/>
  <c r="G49" i="9"/>
  <c r="F49" i="9"/>
  <c r="E49" i="9"/>
  <c r="B49" i="9"/>
  <c r="H48" i="9"/>
  <c r="G48" i="9"/>
  <c r="E48" i="9" s="1"/>
  <c r="B48" i="9" s="1"/>
  <c r="F48" i="9"/>
  <c r="H47" i="9"/>
  <c r="G47" i="9"/>
  <c r="E47" i="9" s="1"/>
  <c r="B47" i="9" s="1"/>
  <c r="F47" i="9"/>
  <c r="H46" i="9"/>
  <c r="G46" i="9"/>
  <c r="E46" i="9" s="1"/>
  <c r="B46" i="9" s="1"/>
  <c r="F46" i="9"/>
  <c r="H45" i="9"/>
  <c r="G45" i="9"/>
  <c r="F45" i="9"/>
  <c r="H44" i="9"/>
  <c r="G44" i="9"/>
  <c r="E44" i="9" s="1"/>
  <c r="B44" i="9" s="1"/>
  <c r="F44" i="9"/>
  <c r="H43" i="9"/>
  <c r="G43" i="9"/>
  <c r="E43" i="9" s="1"/>
  <c r="B43" i="9" s="1"/>
  <c r="F43" i="9"/>
  <c r="H42" i="9"/>
  <c r="G42" i="9"/>
  <c r="F42" i="9"/>
  <c r="H41" i="9"/>
  <c r="G41" i="9"/>
  <c r="E41" i="9" s="1"/>
  <c r="B41" i="9" s="1"/>
  <c r="F41" i="9"/>
  <c r="H40" i="9"/>
  <c r="G40" i="9"/>
  <c r="E40" i="9" s="1"/>
  <c r="B40" i="9" s="1"/>
  <c r="F40" i="9"/>
  <c r="H39" i="9"/>
  <c r="G39" i="9"/>
  <c r="E39" i="9" s="1"/>
  <c r="B39" i="9" s="1"/>
  <c r="F39" i="9"/>
  <c r="H38" i="9"/>
  <c r="G38" i="9"/>
  <c r="E38" i="9" s="1"/>
  <c r="B38" i="9" s="1"/>
  <c r="F38" i="9"/>
  <c r="H37" i="9"/>
  <c r="G37" i="9"/>
  <c r="E37" i="9" s="1"/>
  <c r="B37" i="9" s="1"/>
  <c r="F37" i="9"/>
  <c r="H36" i="9"/>
  <c r="G36" i="9"/>
  <c r="E36" i="9" s="1"/>
  <c r="B36" i="9" s="1"/>
  <c r="F36" i="9"/>
  <c r="H35" i="9"/>
  <c r="G35" i="9"/>
  <c r="F35" i="9"/>
  <c r="H34" i="9"/>
  <c r="G34" i="9"/>
  <c r="F34" i="9"/>
  <c r="H33" i="9"/>
  <c r="G33" i="9"/>
  <c r="F33" i="9"/>
  <c r="H32" i="9"/>
  <c r="G32" i="9"/>
  <c r="F32" i="9"/>
  <c r="H31" i="9"/>
  <c r="G31" i="9"/>
  <c r="E31" i="9" s="1"/>
  <c r="B31" i="9" s="1"/>
  <c r="F31" i="9"/>
  <c r="H30" i="9"/>
  <c r="G30" i="9"/>
  <c r="E30" i="9" s="1"/>
  <c r="B30" i="9" s="1"/>
  <c r="F30" i="9"/>
  <c r="H29" i="9"/>
  <c r="G29" i="9"/>
  <c r="E29" i="9" s="1"/>
  <c r="B29" i="9" s="1"/>
  <c r="F29" i="9"/>
  <c r="H28" i="9"/>
  <c r="G28" i="9"/>
  <c r="E28" i="9" s="1"/>
  <c r="B28" i="9" s="1"/>
  <c r="F28" i="9"/>
  <c r="H27" i="9"/>
  <c r="G27" i="9"/>
  <c r="F27" i="9"/>
  <c r="H26" i="9"/>
  <c r="G26" i="9"/>
  <c r="E26" i="9" s="1"/>
  <c r="B26" i="9" s="1"/>
  <c r="F26" i="9"/>
  <c r="H25" i="9"/>
  <c r="G25" i="9"/>
  <c r="E25" i="9" s="1"/>
  <c r="B25" i="9" s="1"/>
  <c r="F25" i="9"/>
  <c r="H24" i="9"/>
  <c r="G24" i="9"/>
  <c r="E24" i="9" s="1"/>
  <c r="B24" i="9" s="1"/>
  <c r="F24" i="9"/>
  <c r="H23" i="9"/>
  <c r="G23" i="9"/>
  <c r="E23" i="9" s="1"/>
  <c r="B23" i="9" s="1"/>
  <c r="F23" i="9"/>
  <c r="H22" i="9"/>
  <c r="G22" i="9"/>
  <c r="E22" i="9" s="1"/>
  <c r="B22" i="9" s="1"/>
  <c r="F22" i="9"/>
  <c r="F21" i="9"/>
  <c r="F4" i="9"/>
  <c r="O3" i="9"/>
  <c r="G275" i="9" s="1"/>
  <c r="I3" i="9"/>
  <c r="H3" i="9"/>
  <c r="G3" i="9"/>
  <c r="D101" i="8"/>
  <c r="D95" i="8"/>
  <c r="D90" i="8"/>
  <c r="D85" i="8"/>
  <c r="D80" i="8"/>
  <c r="D75" i="8"/>
  <c r="D70" i="8"/>
  <c r="D65" i="8"/>
  <c r="D60" i="8"/>
  <c r="D55" i="8"/>
  <c r="D50" i="8"/>
  <c r="D49" i="8" s="1"/>
  <c r="D43" i="8" s="1"/>
  <c r="D44" i="8"/>
  <c r="D36" i="8"/>
  <c r="D26" i="8"/>
  <c r="D18" i="8"/>
  <c r="D8" i="8"/>
  <c r="D6" i="8"/>
  <c r="C1481" i="1" s="1"/>
  <c r="E44" i="7"/>
  <c r="E38" i="7" s="1"/>
  <c r="D44" i="7"/>
  <c r="E39" i="7"/>
  <c r="D39" i="7"/>
  <c r="D38" i="7"/>
  <c r="E30" i="7"/>
  <c r="E22" i="7" s="1"/>
  <c r="D30" i="7"/>
  <c r="E23" i="7"/>
  <c r="D23" i="7"/>
  <c r="D22" i="7"/>
  <c r="E14" i="7"/>
  <c r="E6" i="7" s="1"/>
  <c r="E5" i="7" s="1"/>
  <c r="D14" i="7"/>
  <c r="E7" i="7"/>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412" i="1" s="1"/>
  <c r="D118" i="6"/>
  <c r="F118" i="6" s="1"/>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E82" i="6"/>
  <c r="F82" i="6" s="1"/>
  <c r="D82" i="6"/>
  <c r="F81" i="6"/>
  <c r="F80" i="6"/>
  <c r="F79" i="6"/>
  <c r="F78" i="6"/>
  <c r="F77" i="6"/>
  <c r="F76" i="6"/>
  <c r="E75" i="6"/>
  <c r="D75" i="6"/>
  <c r="C1369" i="1"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C1333" i="1" s="1"/>
  <c r="F38" i="6"/>
  <c r="F37" i="6"/>
  <c r="E36" i="6"/>
  <c r="E35" i="6" s="1"/>
  <c r="D36" i="6"/>
  <c r="F34" i="6"/>
  <c r="F33" i="6"/>
  <c r="F32" i="6"/>
  <c r="F31" i="6"/>
  <c r="F30" i="6"/>
  <c r="F29" i="6"/>
  <c r="E28" i="6"/>
  <c r="D28" i="6"/>
  <c r="F28" i="6" s="1"/>
  <c r="F27" i="6"/>
  <c r="F26" i="6"/>
  <c r="F25" i="6"/>
  <c r="F24" i="6"/>
  <c r="F23" i="6"/>
  <c r="E22" i="6"/>
  <c r="F22" i="6" s="1"/>
  <c r="D22" i="6"/>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E258" i="5"/>
  <c r="F257" i="5"/>
  <c r="F256" i="5"/>
  <c r="F255" i="5"/>
  <c r="F254" i="5"/>
  <c r="F253" i="5"/>
  <c r="F252" i="5"/>
  <c r="F251" i="5"/>
  <c r="E250" i="5"/>
  <c r="D250" i="5"/>
  <c r="F249" i="5"/>
  <c r="F248" i="5"/>
  <c r="F247" i="5"/>
  <c r="E246" i="5"/>
  <c r="D246" i="5"/>
  <c r="F244" i="5"/>
  <c r="F243" i="5"/>
  <c r="F242" i="5"/>
  <c r="E242" i="5"/>
  <c r="D242" i="5"/>
  <c r="F241" i="5"/>
  <c r="F240" i="5"/>
  <c r="E239" i="5"/>
  <c r="E238" i="5" s="1"/>
  <c r="D239" i="5"/>
  <c r="C1216" i="1" s="1"/>
  <c r="G1216" i="1"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D180" i="5"/>
  <c r="C1157" i="1" s="1"/>
  <c r="F179" i="5"/>
  <c r="F178" i="5"/>
  <c r="E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E142" i="5"/>
  <c r="E134" i="5" s="1"/>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E78" i="5"/>
  <c r="D1056" i="1" s="1"/>
  <c r="F77" i="5"/>
  <c r="F76" i="5"/>
  <c r="F75" i="5"/>
  <c r="F74" i="5"/>
  <c r="F73" i="5"/>
  <c r="F72" i="5"/>
  <c r="F71" i="5"/>
  <c r="E70" i="5"/>
  <c r="D70" i="5"/>
  <c r="D69" i="5" s="1"/>
  <c r="C1047" i="1"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D626" i="4"/>
  <c r="E625"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F603" i="4"/>
  <c r="E603" i="4"/>
  <c r="H143" i="9" s="1"/>
  <c r="D603" i="4"/>
  <c r="G143" i="9" s="1"/>
  <c r="F602" i="4"/>
  <c r="F601" i="4"/>
  <c r="F600" i="4"/>
  <c r="E599" i="4"/>
  <c r="F599" i="4" s="1"/>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F581" i="4"/>
  <c r="E581" i="4"/>
  <c r="E580" i="4" s="1"/>
  <c r="D581" i="4"/>
  <c r="D580" i="4" s="1"/>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4" i="4"/>
  <c r="F523" i="4"/>
  <c r="F522"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D484" i="4"/>
  <c r="F483" i="4"/>
  <c r="F482" i="4"/>
  <c r="E481" i="4"/>
  <c r="D481" i="4"/>
  <c r="F481" i="4" s="1"/>
  <c r="F480" i="4"/>
  <c r="F479" i="4"/>
  <c r="F478" i="4"/>
  <c r="E478" i="4"/>
  <c r="E472" i="4" s="1"/>
  <c r="D478" i="4"/>
  <c r="F477" i="4"/>
  <c r="F476" i="4"/>
  <c r="F475" i="4"/>
  <c r="F474" i="4"/>
  <c r="E473" i="4"/>
  <c r="D473" i="4"/>
  <c r="F471" i="4"/>
  <c r="F470" i="4"/>
  <c r="F469" i="4"/>
  <c r="E469" i="4"/>
  <c r="E459" i="4" s="1"/>
  <c r="D469" i="4"/>
  <c r="F468" i="4"/>
  <c r="F467" i="4"/>
  <c r="E466" i="4"/>
  <c r="D466" i="4"/>
  <c r="F466" i="4" s="1"/>
  <c r="F465" i="4"/>
  <c r="F464" i="4"/>
  <c r="E463" i="4"/>
  <c r="D463" i="4"/>
  <c r="F462" i="4"/>
  <c r="F461" i="4"/>
  <c r="F460" i="4"/>
  <c r="E460" i="4"/>
  <c r="D460" i="4"/>
  <c r="F458" i="4"/>
  <c r="F457" i="4"/>
  <c r="F456"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C413" i="1" s="1"/>
  <c r="E417" i="4"/>
  <c r="D417" i="4"/>
  <c r="D644" i="4" s="1"/>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F356" i="4" s="1"/>
  <c r="D356" i="4"/>
  <c r="F355" i="4"/>
  <c r="F354" i="4"/>
  <c r="F353" i="4"/>
  <c r="F352" i="4"/>
  <c r="E352" i="4"/>
  <c r="E351" i="4" s="1"/>
  <c r="E350" i="4" s="1"/>
  <c r="D352" i="4"/>
  <c r="D351" i="4" s="1"/>
  <c r="F349" i="4"/>
  <c r="E348" i="4"/>
  <c r="D348" i="4"/>
  <c r="F348" i="4" s="1"/>
  <c r="F347" i="4"/>
  <c r="F346" i="4"/>
  <c r="F345" i="4"/>
  <c r="E345" i="4"/>
  <c r="D345" i="4"/>
  <c r="F344" i="4"/>
  <c r="E344" i="4"/>
  <c r="D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E299" i="4"/>
  <c r="E298" i="4" s="1"/>
  <c r="E407" i="4" s="1"/>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E252" i="4" s="1"/>
  <c r="D259" i="4"/>
  <c r="F259" i="4" s="1"/>
  <c r="F258" i="4"/>
  <c r="F257" i="4"/>
  <c r="F256" i="4"/>
  <c r="F255" i="4"/>
  <c r="F254" i="4"/>
  <c r="E253" i="4"/>
  <c r="D253" i="4"/>
  <c r="F251" i="4"/>
  <c r="F250" i="4"/>
  <c r="F249" i="4"/>
  <c r="F248" i="4"/>
  <c r="E247" i="4"/>
  <c r="D247" i="4"/>
  <c r="F247" i="4" s="1"/>
  <c r="F246" i="4"/>
  <c r="F245" i="4"/>
  <c r="E244" i="4"/>
  <c r="D240" i="1" s="1"/>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8" i="4"/>
  <c r="F217" i="4"/>
  <c r="F216" i="4"/>
  <c r="E216" i="4"/>
  <c r="D216" i="4"/>
  <c r="E215" i="4"/>
  <c r="F214" i="4"/>
  <c r="F213" i="4"/>
  <c r="F212" i="4"/>
  <c r="F211" i="4"/>
  <c r="E210" i="4"/>
  <c r="D210" i="4"/>
  <c r="F210" i="4" s="1"/>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E139" i="4" s="1"/>
  <c r="D140" i="4"/>
  <c r="C136" i="1" s="1"/>
  <c r="F138" i="4"/>
  <c r="F137" i="4"/>
  <c r="F136" i="4"/>
  <c r="F135" i="4"/>
  <c r="E134" i="4"/>
  <c r="E133" i="4" s="1"/>
  <c r="D134" i="4"/>
  <c r="F132" i="4"/>
  <c r="F131" i="4"/>
  <c r="F130" i="4"/>
  <c r="F129" i="4"/>
  <c r="F128" i="4"/>
  <c r="E128" i="4"/>
  <c r="D128" i="4"/>
  <c r="F127" i="4"/>
  <c r="F126" i="4"/>
  <c r="E125" i="4"/>
  <c r="D125" i="4"/>
  <c r="F125" i="4" s="1"/>
  <c r="E124" i="4"/>
  <c r="F123" i="4"/>
  <c r="F122" i="4"/>
  <c r="F121" i="4"/>
  <c r="E120" i="4"/>
  <c r="D120" i="4"/>
  <c r="F120" i="4" s="1"/>
  <c r="F119" i="4"/>
  <c r="F118" i="4"/>
  <c r="F117" i="4"/>
  <c r="F116" i="4"/>
  <c r="F115" i="4"/>
  <c r="F114" i="4"/>
  <c r="F113" i="4"/>
  <c r="F112" i="4"/>
  <c r="E112" i="4"/>
  <c r="E106" i="4" s="1"/>
  <c r="D112" i="4"/>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F74" i="4" s="1"/>
  <c r="D74" i="4"/>
  <c r="F73" i="4"/>
  <c r="F72" i="4"/>
  <c r="E71" i="4"/>
  <c r="D71" i="4"/>
  <c r="F71" i="4" s="1"/>
  <c r="F70" i="4"/>
  <c r="F69" i="4"/>
  <c r="E68" i="4"/>
  <c r="D68" i="4"/>
  <c r="F68" i="4" s="1"/>
  <c r="F67" i="4"/>
  <c r="F66" i="4"/>
  <c r="E65" i="4"/>
  <c r="D65" i="4"/>
  <c r="F64" i="4"/>
  <c r="F63" i="4"/>
  <c r="E62" i="4"/>
  <c r="D62" i="4"/>
  <c r="F61" i="4"/>
  <c r="F60" i="4"/>
  <c r="E59" i="4"/>
  <c r="D59" i="4"/>
  <c r="F59" i="4" s="1"/>
  <c r="F58" i="4"/>
  <c r="F57" i="4"/>
  <c r="F56" i="4"/>
  <c r="F55" i="4"/>
  <c r="E54" i="4"/>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H1578" i="1"/>
  <c r="G1578" i="1"/>
  <c r="C1578" i="1"/>
  <c r="H1577" i="1"/>
  <c r="G1577" i="1"/>
  <c r="C1577" i="1"/>
  <c r="C1576" i="1"/>
  <c r="H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C1500" i="1"/>
  <c r="H1500" i="1" s="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C1482" i="1"/>
  <c r="H1482" i="1" s="1"/>
  <c r="C1480" i="1"/>
  <c r="H1480" i="1" s="1"/>
  <c r="J1479" i="1"/>
  <c r="D1479" i="1"/>
  <c r="H1479" i="1" s="1"/>
  <c r="C1479" i="1"/>
  <c r="D1478" i="1"/>
  <c r="C1478" i="1"/>
  <c r="J1477" i="1"/>
  <c r="G1477" i="1"/>
  <c r="I1477" i="1" s="1"/>
  <c r="D1477" i="1"/>
  <c r="H1477" i="1" s="1"/>
  <c r="C1477" i="1"/>
  <c r="G1476" i="1"/>
  <c r="I1476" i="1" s="1"/>
  <c r="D1476" i="1"/>
  <c r="H1476" i="1" s="1"/>
  <c r="C1476" i="1"/>
  <c r="H1475" i="1"/>
  <c r="G1475" i="1"/>
  <c r="D1475" i="1"/>
  <c r="C1475" i="1"/>
  <c r="J1474" i="1"/>
  <c r="G1474" i="1"/>
  <c r="D1474" i="1"/>
  <c r="C1474" i="1"/>
  <c r="H1474" i="1" s="1"/>
  <c r="H1473" i="1"/>
  <c r="D1473" i="1"/>
  <c r="C1473" i="1"/>
  <c r="G1473" i="1" s="1"/>
  <c r="H1472" i="1"/>
  <c r="G1472" i="1"/>
  <c r="D1472" i="1"/>
  <c r="C1472" i="1"/>
  <c r="J1472" i="1" s="1"/>
  <c r="J1471" i="1"/>
  <c r="H1471" i="1"/>
  <c r="G1471" i="1"/>
  <c r="I1471" i="1" s="1"/>
  <c r="D1471" i="1"/>
  <c r="C1471" i="1"/>
  <c r="H1470" i="1"/>
  <c r="D1470" i="1"/>
  <c r="C1470" i="1"/>
  <c r="G1469" i="1"/>
  <c r="D1469" i="1"/>
  <c r="H1469" i="1" s="1"/>
  <c r="C1469" i="1"/>
  <c r="D1468" i="1"/>
  <c r="C1468" i="1"/>
  <c r="D1467" i="1"/>
  <c r="H1467" i="1" s="1"/>
  <c r="C1467" i="1"/>
  <c r="J1466" i="1"/>
  <c r="G1466" i="1"/>
  <c r="I1466" i="1" s="1"/>
  <c r="D1466" i="1"/>
  <c r="H1466" i="1" s="1"/>
  <c r="C1466" i="1"/>
  <c r="J1465" i="1"/>
  <c r="D1465" i="1"/>
  <c r="H1465" i="1" s="1"/>
  <c r="C1465" i="1"/>
  <c r="J1464" i="1"/>
  <c r="I1464" i="1"/>
  <c r="G1464" i="1"/>
  <c r="D1464" i="1"/>
  <c r="H1464" i="1" s="1"/>
  <c r="C1464" i="1"/>
  <c r="D1463" i="1"/>
  <c r="C1463" i="1"/>
  <c r="D1462" i="1"/>
  <c r="C1462" i="1"/>
  <c r="G1461" i="1"/>
  <c r="D1461" i="1"/>
  <c r="C1461" i="1"/>
  <c r="H1461" i="1" s="1"/>
  <c r="J1460" i="1"/>
  <c r="H1460" i="1"/>
  <c r="D1460" i="1"/>
  <c r="C1460" i="1"/>
  <c r="G1460" i="1" s="1"/>
  <c r="I1460" i="1" s="1"/>
  <c r="H1459" i="1"/>
  <c r="G1459" i="1"/>
  <c r="I1459" i="1" s="1"/>
  <c r="D1459" i="1"/>
  <c r="C1459" i="1"/>
  <c r="J1459" i="1" s="1"/>
  <c r="J1458" i="1"/>
  <c r="H1458" i="1"/>
  <c r="G1458" i="1"/>
  <c r="I1458" i="1" s="1"/>
  <c r="D1458" i="1"/>
  <c r="C1458" i="1"/>
  <c r="D1457" i="1"/>
  <c r="C1457" i="1"/>
  <c r="D1456" i="1"/>
  <c r="C1456" i="1"/>
  <c r="J1455" i="1"/>
  <c r="G1455" i="1"/>
  <c r="D1455" i="1"/>
  <c r="C1455" i="1"/>
  <c r="H1455" i="1" s="1"/>
  <c r="H1454" i="1"/>
  <c r="D1454" i="1"/>
  <c r="C1454" i="1"/>
  <c r="D1453" i="1"/>
  <c r="J1452" i="1"/>
  <c r="I1452" i="1"/>
  <c r="G1452" i="1"/>
  <c r="D1452" i="1"/>
  <c r="H1452" i="1" s="1"/>
  <c r="C1452" i="1"/>
  <c r="G1451" i="1"/>
  <c r="D1451" i="1"/>
  <c r="C1451" i="1"/>
  <c r="D1450" i="1"/>
  <c r="C1450" i="1"/>
  <c r="D1449" i="1"/>
  <c r="H1449" i="1" s="1"/>
  <c r="C1449" i="1"/>
  <c r="J1448" i="1"/>
  <c r="G1448" i="1"/>
  <c r="I1448" i="1" s="1"/>
  <c r="D1448" i="1"/>
  <c r="H1448" i="1" s="1"/>
  <c r="C1448" i="1"/>
  <c r="J1447" i="1"/>
  <c r="D1447" i="1"/>
  <c r="H1447" i="1" s="1"/>
  <c r="C1447" i="1"/>
  <c r="J1446" i="1"/>
  <c r="G1446" i="1"/>
  <c r="I1446" i="1" s="1"/>
  <c r="D1446" i="1"/>
  <c r="H1446" i="1" s="1"/>
  <c r="C1446" i="1"/>
  <c r="D1445" i="1"/>
  <c r="C1445" i="1"/>
  <c r="H1444" i="1"/>
  <c r="D1444" i="1"/>
  <c r="C1444" i="1"/>
  <c r="H1443" i="1"/>
  <c r="D1443" i="1"/>
  <c r="C1443" i="1"/>
  <c r="D1442" i="1"/>
  <c r="C1442" i="1"/>
  <c r="H1441" i="1"/>
  <c r="D1441" i="1"/>
  <c r="C1441" i="1"/>
  <c r="D1440" i="1"/>
  <c r="H1440" i="1" s="1"/>
  <c r="C1440" i="1"/>
  <c r="D1439" i="1"/>
  <c r="C1439" i="1"/>
  <c r="D1438" i="1"/>
  <c r="G1438" i="1" s="1"/>
  <c r="C1438" i="1"/>
  <c r="C1437" i="1"/>
  <c r="G1434" i="1"/>
  <c r="D1434" i="1"/>
  <c r="C1434" i="1"/>
  <c r="H1434" i="1" s="1"/>
  <c r="D1433" i="1"/>
  <c r="H1433" i="1" s="1"/>
  <c r="C1433" i="1"/>
  <c r="G1432" i="1"/>
  <c r="D1432" i="1"/>
  <c r="C1432" i="1"/>
  <c r="H1432" i="1" s="1"/>
  <c r="H1431" i="1"/>
  <c r="G1431" i="1"/>
  <c r="D1431" i="1"/>
  <c r="C1431" i="1"/>
  <c r="D1430" i="1"/>
  <c r="C1430" i="1"/>
  <c r="G1429" i="1"/>
  <c r="D1429" i="1"/>
  <c r="C1429" i="1"/>
  <c r="H1429" i="1" s="1"/>
  <c r="D1428" i="1"/>
  <c r="C1428" i="1"/>
  <c r="D1427" i="1"/>
  <c r="C1427" i="1"/>
  <c r="H1427" i="1" s="1"/>
  <c r="D1426" i="1"/>
  <c r="G1426" i="1" s="1"/>
  <c r="C1426" i="1"/>
  <c r="H1426" i="1" s="1"/>
  <c r="G1425" i="1"/>
  <c r="D1425" i="1"/>
  <c r="C1425" i="1"/>
  <c r="H1425" i="1" s="1"/>
  <c r="D1424" i="1"/>
  <c r="H1424" i="1" s="1"/>
  <c r="C1424" i="1"/>
  <c r="D1423" i="1"/>
  <c r="D1422" i="1"/>
  <c r="C1422" i="1"/>
  <c r="H1422" i="1" s="1"/>
  <c r="D1421" i="1"/>
  <c r="C1421" i="1"/>
  <c r="D1420" i="1"/>
  <c r="C1420" i="1"/>
  <c r="G1420" i="1" s="1"/>
  <c r="G1419" i="1"/>
  <c r="D1419" i="1"/>
  <c r="C1419" i="1"/>
  <c r="H1419" i="1" s="1"/>
  <c r="D1418" i="1"/>
  <c r="C1418" i="1"/>
  <c r="D1417" i="1"/>
  <c r="C1417" i="1"/>
  <c r="H1417" i="1" s="1"/>
  <c r="D1416" i="1"/>
  <c r="D1415" i="1"/>
  <c r="C1415" i="1"/>
  <c r="H1415" i="1" s="1"/>
  <c r="D1414" i="1"/>
  <c r="G1414" i="1" s="1"/>
  <c r="C1414" i="1"/>
  <c r="D1413" i="1"/>
  <c r="C1413" i="1"/>
  <c r="C1412" i="1"/>
  <c r="D1411" i="1"/>
  <c r="C1411" i="1"/>
  <c r="G1410" i="1"/>
  <c r="D1410" i="1"/>
  <c r="C1410" i="1"/>
  <c r="H1410" i="1" s="1"/>
  <c r="H1409" i="1"/>
  <c r="D1409" i="1"/>
  <c r="G1409" i="1" s="1"/>
  <c r="C1409" i="1"/>
  <c r="H1407" i="1"/>
  <c r="D1407" i="1"/>
  <c r="C1407" i="1"/>
  <c r="G1407" i="1" s="1"/>
  <c r="D1406" i="1"/>
  <c r="H1406" i="1" s="1"/>
  <c r="C1406" i="1"/>
  <c r="D1405" i="1"/>
  <c r="G1405" i="1" s="1"/>
  <c r="C1405" i="1"/>
  <c r="D1404" i="1"/>
  <c r="C1404" i="1"/>
  <c r="H1404" i="1" s="1"/>
  <c r="D1403" i="1"/>
  <c r="C1403" i="1"/>
  <c r="D1402" i="1"/>
  <c r="C1402" i="1"/>
  <c r="G1402" i="1" s="1"/>
  <c r="C1401" i="1"/>
  <c r="D1400" i="1"/>
  <c r="C1400" i="1"/>
  <c r="D1399" i="1"/>
  <c r="C1399" i="1"/>
  <c r="H1399" i="1" s="1"/>
  <c r="D1398" i="1"/>
  <c r="C1398" i="1"/>
  <c r="D1397" i="1"/>
  <c r="C1397" i="1"/>
  <c r="H1397" i="1" s="1"/>
  <c r="D1396" i="1"/>
  <c r="C1396" i="1"/>
  <c r="G1396" i="1" s="1"/>
  <c r="D1395" i="1"/>
  <c r="C1395" i="1"/>
  <c r="G1395" i="1" s="1"/>
  <c r="D1394" i="1"/>
  <c r="C1394" i="1"/>
  <c r="G1394" i="1" s="1"/>
  <c r="D1393" i="1"/>
  <c r="C1393" i="1"/>
  <c r="G1392" i="1"/>
  <c r="D1392" i="1"/>
  <c r="C1392" i="1"/>
  <c r="H1392" i="1" s="1"/>
  <c r="G1391" i="1"/>
  <c r="D1391" i="1"/>
  <c r="C1391" i="1"/>
  <c r="H1391" i="1" s="1"/>
  <c r="D1390" i="1"/>
  <c r="C1390" i="1"/>
  <c r="H1389" i="1"/>
  <c r="D1389" i="1"/>
  <c r="C1389" i="1"/>
  <c r="G1389" i="1" s="1"/>
  <c r="G1388" i="1"/>
  <c r="D1388" i="1"/>
  <c r="H1388" i="1" s="1"/>
  <c r="C1388" i="1"/>
  <c r="G1387" i="1"/>
  <c r="D1387" i="1"/>
  <c r="C1387" i="1"/>
  <c r="H1387" i="1" s="1"/>
  <c r="D1386" i="1"/>
  <c r="C1386" i="1"/>
  <c r="H1386" i="1" s="1"/>
  <c r="D1385" i="1"/>
  <c r="C1385" i="1"/>
  <c r="D1384" i="1"/>
  <c r="C1384" i="1"/>
  <c r="D1383" i="1"/>
  <c r="H1382" i="1"/>
  <c r="D1382" i="1"/>
  <c r="C1382" i="1"/>
  <c r="G1382" i="1" s="1"/>
  <c r="D1381" i="1"/>
  <c r="C1381" i="1"/>
  <c r="H1381" i="1" s="1"/>
  <c r="D1380" i="1"/>
  <c r="C1380" i="1"/>
  <c r="D1379" i="1"/>
  <c r="G1379" i="1" s="1"/>
  <c r="C1379" i="1"/>
  <c r="D1378" i="1"/>
  <c r="G1378" i="1" s="1"/>
  <c r="C1378" i="1"/>
  <c r="D1377" i="1"/>
  <c r="C1377" i="1"/>
  <c r="D1376" i="1"/>
  <c r="H1376" i="1" s="1"/>
  <c r="C1376" i="1"/>
  <c r="D1375" i="1"/>
  <c r="C1375" i="1"/>
  <c r="D1374" i="1"/>
  <c r="C1374" i="1"/>
  <c r="D1373" i="1"/>
  <c r="C1373" i="1"/>
  <c r="D1372" i="1"/>
  <c r="C1372" i="1"/>
  <c r="D1371" i="1"/>
  <c r="C1371" i="1"/>
  <c r="G1371" i="1" s="1"/>
  <c r="D1370" i="1"/>
  <c r="C1370" i="1"/>
  <c r="D1369" i="1"/>
  <c r="D1368" i="1"/>
  <c r="C1368" i="1"/>
  <c r="G1368" i="1" s="1"/>
  <c r="D1367" i="1"/>
  <c r="C1367" i="1"/>
  <c r="D1366" i="1"/>
  <c r="C1366" i="1"/>
  <c r="D1365" i="1"/>
  <c r="C1365" i="1"/>
  <c r="H1365" i="1" s="1"/>
  <c r="D1364" i="1"/>
  <c r="C1364" i="1"/>
  <c r="G1364" i="1" s="1"/>
  <c r="D1363" i="1"/>
  <c r="C1363" i="1"/>
  <c r="H1363" i="1" s="1"/>
  <c r="D1362" i="1"/>
  <c r="C1362" i="1"/>
  <c r="D1361" i="1"/>
  <c r="C1361" i="1"/>
  <c r="H1361" i="1" s="1"/>
  <c r="D1360" i="1"/>
  <c r="G1360" i="1" s="1"/>
  <c r="C1360" i="1"/>
  <c r="H1359" i="1"/>
  <c r="D1359" i="1"/>
  <c r="C1359" i="1"/>
  <c r="G1359" i="1" s="1"/>
  <c r="D1358" i="1"/>
  <c r="H1358" i="1" s="1"/>
  <c r="C1358" i="1"/>
  <c r="D1357" i="1"/>
  <c r="C1357" i="1"/>
  <c r="G1356" i="1"/>
  <c r="D1356" i="1"/>
  <c r="C1356" i="1"/>
  <c r="H1356" i="1" s="1"/>
  <c r="H1355" i="1"/>
  <c r="G1355" i="1"/>
  <c r="D1355" i="1"/>
  <c r="C1355" i="1"/>
  <c r="D1354" i="1"/>
  <c r="C1354" i="1"/>
  <c r="H1353" i="1"/>
  <c r="D1353" i="1"/>
  <c r="C1353" i="1"/>
  <c r="G1353" i="1" s="1"/>
  <c r="D1352" i="1"/>
  <c r="H1352" i="1" s="1"/>
  <c r="C1352" i="1"/>
  <c r="G1351" i="1"/>
  <c r="D1351" i="1"/>
  <c r="C1351" i="1"/>
  <c r="H1351" i="1" s="1"/>
  <c r="D1350" i="1"/>
  <c r="C1350" i="1"/>
  <c r="H1350" i="1" s="1"/>
  <c r="D1349" i="1"/>
  <c r="C1349" i="1"/>
  <c r="D1348" i="1"/>
  <c r="C1348" i="1"/>
  <c r="G1348" i="1" s="1"/>
  <c r="H1347" i="1"/>
  <c r="G1347" i="1"/>
  <c r="D1347" i="1"/>
  <c r="C1347" i="1"/>
  <c r="D1346" i="1"/>
  <c r="C1346" i="1"/>
  <c r="D1345" i="1"/>
  <c r="C1345" i="1"/>
  <c r="H1345" i="1" s="1"/>
  <c r="D1344" i="1"/>
  <c r="C1344" i="1"/>
  <c r="G1343" i="1"/>
  <c r="D1343" i="1"/>
  <c r="C1343" i="1"/>
  <c r="H1343" i="1" s="1"/>
  <c r="G1342" i="1"/>
  <c r="D1342" i="1"/>
  <c r="C1342" i="1"/>
  <c r="H1341" i="1"/>
  <c r="D1341" i="1"/>
  <c r="C1341" i="1"/>
  <c r="G1341" i="1" s="1"/>
  <c r="H1340" i="1"/>
  <c r="D1340" i="1"/>
  <c r="C1340" i="1"/>
  <c r="G1340" i="1" s="1"/>
  <c r="D1339" i="1"/>
  <c r="C1339" i="1"/>
  <c r="G1338" i="1"/>
  <c r="D1338" i="1"/>
  <c r="C1338" i="1"/>
  <c r="H1338" i="1" s="1"/>
  <c r="G1337" i="1"/>
  <c r="D1337" i="1"/>
  <c r="C1337" i="1"/>
  <c r="H1337" i="1" s="1"/>
  <c r="D1336" i="1"/>
  <c r="C1336" i="1"/>
  <c r="D1335" i="1"/>
  <c r="C1335" i="1"/>
  <c r="G1335" i="1" s="1"/>
  <c r="G1334" i="1"/>
  <c r="D1334" i="1"/>
  <c r="H1334" i="1" s="1"/>
  <c r="C1334" i="1"/>
  <c r="D1333" i="1"/>
  <c r="H1332" i="1"/>
  <c r="G1332" i="1"/>
  <c r="D1332" i="1"/>
  <c r="C1332" i="1"/>
  <c r="D1331" i="1"/>
  <c r="C1331" i="1"/>
  <c r="D1330" i="1"/>
  <c r="C1330" i="1"/>
  <c r="D1329" i="1"/>
  <c r="H1328" i="1"/>
  <c r="D1328" i="1"/>
  <c r="C1328" i="1"/>
  <c r="G1328" i="1" s="1"/>
  <c r="G1327" i="1"/>
  <c r="D1327" i="1"/>
  <c r="C1327" i="1"/>
  <c r="H1327" i="1" s="1"/>
  <c r="D1326" i="1"/>
  <c r="C1326" i="1"/>
  <c r="G1325" i="1"/>
  <c r="D1325" i="1"/>
  <c r="C1325" i="1"/>
  <c r="H1325" i="1" s="1"/>
  <c r="D1324" i="1"/>
  <c r="G1324" i="1" s="1"/>
  <c r="C1324" i="1"/>
  <c r="H1323" i="1"/>
  <c r="D1323" i="1"/>
  <c r="C1323" i="1"/>
  <c r="G1323" i="1" s="1"/>
  <c r="D1322" i="1"/>
  <c r="H1322" i="1" s="1"/>
  <c r="C1322" i="1"/>
  <c r="D1321" i="1"/>
  <c r="C1321" i="1"/>
  <c r="G1320" i="1"/>
  <c r="D1320" i="1"/>
  <c r="C1320" i="1"/>
  <c r="H1320" i="1" s="1"/>
  <c r="H1319" i="1"/>
  <c r="G1319" i="1"/>
  <c r="D1319" i="1"/>
  <c r="C1319" i="1"/>
  <c r="D1318" i="1"/>
  <c r="C1318" i="1"/>
  <c r="H1317" i="1"/>
  <c r="D1317" i="1"/>
  <c r="C1317" i="1"/>
  <c r="G1317" i="1" s="1"/>
  <c r="D1316" i="1"/>
  <c r="H1316" i="1" s="1"/>
  <c r="C1316" i="1"/>
  <c r="G1315" i="1"/>
  <c r="D1315" i="1"/>
  <c r="C1315" i="1"/>
  <c r="H1315" i="1" s="1"/>
  <c r="D1314" i="1"/>
  <c r="C1314" i="1"/>
  <c r="H1314" i="1" s="1"/>
  <c r="D1313" i="1"/>
  <c r="C1313" i="1"/>
  <c r="D1312" i="1"/>
  <c r="C1312" i="1"/>
  <c r="G1312" i="1" s="1"/>
  <c r="H1311" i="1"/>
  <c r="G1311" i="1"/>
  <c r="D1311" i="1"/>
  <c r="C1311" i="1"/>
  <c r="D1310" i="1"/>
  <c r="C1310" i="1"/>
  <c r="D1309" i="1"/>
  <c r="C1309" i="1"/>
  <c r="H1309" i="1" s="1"/>
  <c r="D1308" i="1"/>
  <c r="C1308" i="1"/>
  <c r="G1307" i="1"/>
  <c r="D1307" i="1"/>
  <c r="C1307" i="1"/>
  <c r="H1307" i="1" s="1"/>
  <c r="G1306" i="1"/>
  <c r="D1306" i="1"/>
  <c r="C1306" i="1"/>
  <c r="H1305" i="1"/>
  <c r="D1305" i="1"/>
  <c r="C1305" i="1"/>
  <c r="G1305" i="1" s="1"/>
  <c r="H1304" i="1"/>
  <c r="D1304" i="1"/>
  <c r="C1304" i="1"/>
  <c r="G1304" i="1" s="1"/>
  <c r="D1303" i="1"/>
  <c r="C1303" i="1"/>
  <c r="G1302" i="1"/>
  <c r="D1302" i="1"/>
  <c r="C1302" i="1"/>
  <c r="H1302" i="1" s="1"/>
  <c r="G1301" i="1"/>
  <c r="D1301" i="1"/>
  <c r="C1301" i="1"/>
  <c r="H1301" i="1" s="1"/>
  <c r="D1300" i="1"/>
  <c r="C1300" i="1"/>
  <c r="D1299" i="1"/>
  <c r="D1298" i="1"/>
  <c r="H1298" i="1" s="1"/>
  <c r="C1298" i="1"/>
  <c r="G1297" i="1"/>
  <c r="D1297" i="1"/>
  <c r="C1297" i="1"/>
  <c r="H1297" i="1" s="1"/>
  <c r="H1296" i="1"/>
  <c r="G1296" i="1"/>
  <c r="D1296" i="1"/>
  <c r="C1296" i="1"/>
  <c r="D1295" i="1"/>
  <c r="C1295" i="1"/>
  <c r="D1294" i="1"/>
  <c r="C1294" i="1"/>
  <c r="G1294" i="1" s="1"/>
  <c r="H1293" i="1"/>
  <c r="G1293" i="1"/>
  <c r="D1293" i="1"/>
  <c r="C1293" i="1"/>
  <c r="D1292" i="1"/>
  <c r="C1292" i="1"/>
  <c r="G1292" i="1" s="1"/>
  <c r="D1291" i="1"/>
  <c r="C1291" i="1"/>
  <c r="D1290" i="1"/>
  <c r="C1290" i="1"/>
  <c r="G1289" i="1"/>
  <c r="D1289" i="1"/>
  <c r="C1289" i="1"/>
  <c r="H1289" i="1" s="1"/>
  <c r="G1288" i="1"/>
  <c r="D1288" i="1"/>
  <c r="C1288" i="1"/>
  <c r="H1287" i="1"/>
  <c r="D1287" i="1"/>
  <c r="C1287" i="1"/>
  <c r="G1287" i="1" s="1"/>
  <c r="H1286" i="1"/>
  <c r="D1286" i="1"/>
  <c r="C1286" i="1"/>
  <c r="G1286" i="1" s="1"/>
  <c r="D1285" i="1"/>
  <c r="C1285" i="1"/>
  <c r="G1284" i="1"/>
  <c r="D1284" i="1"/>
  <c r="C1284" i="1"/>
  <c r="H1284" i="1" s="1"/>
  <c r="H1283" i="1"/>
  <c r="G1283" i="1"/>
  <c r="D1283" i="1"/>
  <c r="C1283" i="1"/>
  <c r="D1282" i="1"/>
  <c r="C1282" i="1"/>
  <c r="H1281" i="1"/>
  <c r="D1281" i="1"/>
  <c r="C1281" i="1"/>
  <c r="G1281" i="1" s="1"/>
  <c r="D1280" i="1"/>
  <c r="C1280" i="1"/>
  <c r="G1279" i="1"/>
  <c r="D1279" i="1"/>
  <c r="C1279" i="1"/>
  <c r="H1279" i="1" s="1"/>
  <c r="G1278" i="1"/>
  <c r="D1278" i="1"/>
  <c r="C1278" i="1"/>
  <c r="H1278" i="1" s="1"/>
  <c r="D1277" i="1"/>
  <c r="C1277" i="1"/>
  <c r="D1276" i="1"/>
  <c r="C1276" i="1"/>
  <c r="G1276" i="1" s="1"/>
  <c r="G1275" i="1"/>
  <c r="D1275" i="1"/>
  <c r="C1275" i="1"/>
  <c r="H1275" i="1" s="1"/>
  <c r="D1274" i="1"/>
  <c r="C1274" i="1"/>
  <c r="G1274" i="1" s="1"/>
  <c r="G1273" i="1"/>
  <c r="D1273" i="1"/>
  <c r="C1273" i="1"/>
  <c r="H1273" i="1" s="1"/>
  <c r="D1272" i="1"/>
  <c r="C1272" i="1"/>
  <c r="G1271" i="1"/>
  <c r="D1271" i="1"/>
  <c r="C1271" i="1"/>
  <c r="H1271" i="1" s="1"/>
  <c r="D1270" i="1"/>
  <c r="G1270" i="1" s="1"/>
  <c r="C1270" i="1"/>
  <c r="D1269" i="1"/>
  <c r="C1269" i="1"/>
  <c r="G1269" i="1" s="1"/>
  <c r="D1268" i="1"/>
  <c r="C1268" i="1"/>
  <c r="G1268" i="1" s="1"/>
  <c r="D1267" i="1"/>
  <c r="C1267" i="1"/>
  <c r="G1266" i="1"/>
  <c r="D1266" i="1"/>
  <c r="C1266" i="1"/>
  <c r="H1266" i="1" s="1"/>
  <c r="H1265" i="1"/>
  <c r="D1265" i="1"/>
  <c r="C1265" i="1"/>
  <c r="G1265" i="1" s="1"/>
  <c r="D1264" i="1"/>
  <c r="C1264" i="1"/>
  <c r="H1263" i="1"/>
  <c r="D1263" i="1"/>
  <c r="C1263" i="1"/>
  <c r="G1263" i="1" s="1"/>
  <c r="G1262" i="1"/>
  <c r="D1262" i="1"/>
  <c r="H1262" i="1" s="1"/>
  <c r="C1262" i="1"/>
  <c r="G1261" i="1"/>
  <c r="D1261" i="1"/>
  <c r="C1261" i="1"/>
  <c r="H1261" i="1" s="1"/>
  <c r="D1260" i="1"/>
  <c r="C1260" i="1"/>
  <c r="D1259" i="1"/>
  <c r="C1259" i="1"/>
  <c r="D1258" i="1"/>
  <c r="C1258" i="1"/>
  <c r="H1257" i="1"/>
  <c r="G1257" i="1"/>
  <c r="D1257" i="1"/>
  <c r="C1257" i="1"/>
  <c r="H1256" i="1"/>
  <c r="D1256" i="1"/>
  <c r="C1256" i="1"/>
  <c r="G1256" i="1" s="1"/>
  <c r="G1255" i="1"/>
  <c r="D1255" i="1"/>
  <c r="C1255" i="1"/>
  <c r="H1255" i="1" s="1"/>
  <c r="D1254" i="1"/>
  <c r="C1254" i="1"/>
  <c r="G1253" i="1"/>
  <c r="D1253" i="1"/>
  <c r="C1253" i="1"/>
  <c r="H1253" i="1" s="1"/>
  <c r="G1252" i="1"/>
  <c r="D1252" i="1"/>
  <c r="C1252" i="1"/>
  <c r="D1251" i="1"/>
  <c r="C1251" i="1"/>
  <c r="G1251" i="1" s="1"/>
  <c r="H1250" i="1"/>
  <c r="D1250" i="1"/>
  <c r="C1250" i="1"/>
  <c r="D1249" i="1"/>
  <c r="C1249" i="1"/>
  <c r="G1248" i="1"/>
  <c r="D1248" i="1"/>
  <c r="C1248" i="1"/>
  <c r="H1248" i="1" s="1"/>
  <c r="D1247" i="1"/>
  <c r="C1247" i="1"/>
  <c r="H1247" i="1" s="1"/>
  <c r="D1246" i="1"/>
  <c r="C1246" i="1"/>
  <c r="D1245" i="1"/>
  <c r="C1245" i="1"/>
  <c r="G1245" i="1" s="1"/>
  <c r="D1244" i="1"/>
  <c r="H1244" i="1" s="1"/>
  <c r="C1244" i="1"/>
  <c r="G1243" i="1"/>
  <c r="D1243" i="1"/>
  <c r="C1243" i="1"/>
  <c r="H1243" i="1" s="1"/>
  <c r="D1242" i="1"/>
  <c r="C1242" i="1"/>
  <c r="H1242" i="1" s="1"/>
  <c r="D1241" i="1"/>
  <c r="C1241" i="1"/>
  <c r="D1240" i="1"/>
  <c r="C1240" i="1"/>
  <c r="G1239" i="1"/>
  <c r="D1239" i="1"/>
  <c r="C1239" i="1"/>
  <c r="H1239" i="1" s="1"/>
  <c r="D1238" i="1"/>
  <c r="C1238" i="1"/>
  <c r="G1238" i="1" s="1"/>
  <c r="D1237" i="1"/>
  <c r="C1237" i="1"/>
  <c r="D1236" i="1"/>
  <c r="D1235" i="1"/>
  <c r="G1234" i="1"/>
  <c r="D1234" i="1"/>
  <c r="C1234" i="1"/>
  <c r="H1233" i="1"/>
  <c r="D1233" i="1"/>
  <c r="C1233" i="1"/>
  <c r="G1233" i="1" s="1"/>
  <c r="H1232" i="1"/>
  <c r="D1232" i="1"/>
  <c r="C1232" i="1"/>
  <c r="G1232" i="1" s="1"/>
  <c r="D1231" i="1"/>
  <c r="C1231" i="1"/>
  <c r="D1230" i="1"/>
  <c r="C1230" i="1"/>
  <c r="H1230" i="1" s="1"/>
  <c r="G1229" i="1"/>
  <c r="D1229" i="1"/>
  <c r="H1229" i="1" s="1"/>
  <c r="C1229" i="1"/>
  <c r="D1228" i="1"/>
  <c r="C1228" i="1"/>
  <c r="H1227" i="1"/>
  <c r="D1227" i="1"/>
  <c r="C1227" i="1"/>
  <c r="D1226" i="1"/>
  <c r="C1226" i="1"/>
  <c r="D1225" i="1"/>
  <c r="C1225" i="1"/>
  <c r="D1224" i="1"/>
  <c r="G1224" i="1" s="1"/>
  <c r="C1224" i="1"/>
  <c r="H1224" i="1" s="1"/>
  <c r="D1223" i="1"/>
  <c r="C1223" i="1"/>
  <c r="D1221" i="1"/>
  <c r="C1221" i="1"/>
  <c r="G1221" i="1" s="1"/>
  <c r="D1220" i="1"/>
  <c r="C1220" i="1"/>
  <c r="D1219" i="1"/>
  <c r="C1219" i="1"/>
  <c r="H1219" i="1" s="1"/>
  <c r="D1218" i="1"/>
  <c r="C1218" i="1"/>
  <c r="D1217" i="1"/>
  <c r="C1217" i="1"/>
  <c r="H1217" i="1" s="1"/>
  <c r="D1216" i="1"/>
  <c r="D1213" i="1"/>
  <c r="C1213" i="1"/>
  <c r="H1212" i="1"/>
  <c r="D1212" i="1"/>
  <c r="C1212" i="1"/>
  <c r="G1212" i="1" s="1"/>
  <c r="D1211" i="1"/>
  <c r="G1210" i="1"/>
  <c r="D1210" i="1"/>
  <c r="C1210" i="1"/>
  <c r="H1210" i="1" s="1"/>
  <c r="H1209" i="1"/>
  <c r="G1209" i="1"/>
  <c r="D1209" i="1"/>
  <c r="C1209" i="1"/>
  <c r="D1208" i="1"/>
  <c r="C1208" i="1"/>
  <c r="D1207" i="1"/>
  <c r="C1207" i="1"/>
  <c r="H1206" i="1"/>
  <c r="G1206" i="1"/>
  <c r="D1206" i="1"/>
  <c r="C1206" i="1"/>
  <c r="H1205" i="1"/>
  <c r="D1205" i="1"/>
  <c r="C1205" i="1"/>
  <c r="G1205" i="1" s="1"/>
  <c r="D1204" i="1"/>
  <c r="C1204" i="1"/>
  <c r="H1204" i="1" s="1"/>
  <c r="D1203" i="1"/>
  <c r="C1203" i="1"/>
  <c r="G1202" i="1"/>
  <c r="D1202" i="1"/>
  <c r="C1202" i="1"/>
  <c r="H1202" i="1" s="1"/>
  <c r="D1201" i="1"/>
  <c r="G1201" i="1" s="1"/>
  <c r="C1201" i="1"/>
  <c r="D1200" i="1"/>
  <c r="C1200" i="1"/>
  <c r="D1199" i="1"/>
  <c r="H1199" i="1" s="1"/>
  <c r="C1199" i="1"/>
  <c r="D1198" i="1"/>
  <c r="C1198" i="1"/>
  <c r="G1197" i="1"/>
  <c r="D1197" i="1"/>
  <c r="C1197" i="1"/>
  <c r="H1197" i="1" s="1"/>
  <c r="D1196" i="1"/>
  <c r="C1196" i="1"/>
  <c r="D1195" i="1"/>
  <c r="C1195" i="1"/>
  <c r="H1194" i="1"/>
  <c r="D1194" i="1"/>
  <c r="C1194" i="1"/>
  <c r="G1194" i="1" s="1"/>
  <c r="G1193" i="1"/>
  <c r="D1193" i="1"/>
  <c r="H1193" i="1" s="1"/>
  <c r="C1193" i="1"/>
  <c r="G1192" i="1"/>
  <c r="D1192" i="1"/>
  <c r="C1192" i="1"/>
  <c r="H1192" i="1" s="1"/>
  <c r="H1191" i="1"/>
  <c r="D1191" i="1"/>
  <c r="C1191" i="1"/>
  <c r="G1191" i="1" s="1"/>
  <c r="D1190" i="1"/>
  <c r="C1190" i="1"/>
  <c r="D1189" i="1"/>
  <c r="C1189" i="1"/>
  <c r="H1188" i="1"/>
  <c r="G1188" i="1"/>
  <c r="D1188" i="1"/>
  <c r="C1188" i="1"/>
  <c r="H1187" i="1"/>
  <c r="D1187" i="1"/>
  <c r="C1187" i="1"/>
  <c r="G1187" i="1" s="1"/>
  <c r="G1186" i="1"/>
  <c r="D1186" i="1"/>
  <c r="C1186" i="1"/>
  <c r="H1186" i="1" s="1"/>
  <c r="D1185" i="1"/>
  <c r="C1185" i="1"/>
  <c r="D1184" i="1"/>
  <c r="C1184" i="1"/>
  <c r="H1184" i="1" s="1"/>
  <c r="D1183" i="1"/>
  <c r="D1182" i="1"/>
  <c r="C1182" i="1"/>
  <c r="G1182" i="1" s="1"/>
  <c r="D1181" i="1"/>
  <c r="H1181" i="1" s="1"/>
  <c r="C1181" i="1"/>
  <c r="G1181" i="1" s="1"/>
  <c r="D1180" i="1"/>
  <c r="C1180" i="1"/>
  <c r="G1179" i="1"/>
  <c r="D1179" i="1"/>
  <c r="C1179" i="1"/>
  <c r="H1179" i="1" s="1"/>
  <c r="H1178" i="1"/>
  <c r="D1178" i="1"/>
  <c r="C1178" i="1"/>
  <c r="G1178" i="1" s="1"/>
  <c r="D1177" i="1"/>
  <c r="C1177" i="1"/>
  <c r="H1176" i="1"/>
  <c r="D1176" i="1"/>
  <c r="C1176" i="1"/>
  <c r="G1176" i="1" s="1"/>
  <c r="G1175" i="1"/>
  <c r="D1175" i="1"/>
  <c r="H1175" i="1" s="1"/>
  <c r="C1175" i="1"/>
  <c r="G1174" i="1"/>
  <c r="D1174" i="1"/>
  <c r="C1174" i="1"/>
  <c r="H1174" i="1" s="1"/>
  <c r="D1173" i="1"/>
  <c r="C1173" i="1"/>
  <c r="D1172" i="1"/>
  <c r="C1172" i="1"/>
  <c r="G1172" i="1" s="1"/>
  <c r="D1171" i="1"/>
  <c r="C1171" i="1"/>
  <c r="G1171" i="1" s="1"/>
  <c r="H1170" i="1"/>
  <c r="G1170" i="1"/>
  <c r="D1170" i="1"/>
  <c r="C1170" i="1"/>
  <c r="D1169" i="1"/>
  <c r="C1169" i="1"/>
  <c r="D1168" i="1"/>
  <c r="C1168" i="1"/>
  <c r="H1168" i="1" s="1"/>
  <c r="D1167" i="1"/>
  <c r="C1167" i="1"/>
  <c r="D1166" i="1"/>
  <c r="C1166" i="1"/>
  <c r="H1166" i="1" s="1"/>
  <c r="D1165" i="1"/>
  <c r="C1165" i="1"/>
  <c r="D1164" i="1"/>
  <c r="C1164" i="1"/>
  <c r="G1164" i="1" s="1"/>
  <c r="D1163" i="1"/>
  <c r="C1163" i="1"/>
  <c r="G1163" i="1" s="1"/>
  <c r="D1162" i="1"/>
  <c r="C1162" i="1"/>
  <c r="G1162" i="1" s="1"/>
  <c r="D1161" i="1"/>
  <c r="C1161" i="1"/>
  <c r="D1160" i="1"/>
  <c r="C1160" i="1"/>
  <c r="H1160" i="1" s="1"/>
  <c r="D1159" i="1"/>
  <c r="C1159" i="1"/>
  <c r="D1158" i="1"/>
  <c r="C1158" i="1"/>
  <c r="G1158" i="1" s="1"/>
  <c r="D1157" i="1"/>
  <c r="D1156" i="1"/>
  <c r="C1156" i="1"/>
  <c r="H1156" i="1" s="1"/>
  <c r="G1155" i="1"/>
  <c r="D1155" i="1"/>
  <c r="C1155" i="1"/>
  <c r="H1155" i="1" s="1"/>
  <c r="D1154" i="1"/>
  <c r="D1151" i="1"/>
  <c r="C1151" i="1"/>
  <c r="D1150" i="1"/>
  <c r="C1150" i="1"/>
  <c r="D1149" i="1"/>
  <c r="C1149" i="1"/>
  <c r="D1148" i="1"/>
  <c r="C1148" i="1"/>
  <c r="D1147" i="1"/>
  <c r="C1147" i="1"/>
  <c r="D1146" i="1"/>
  <c r="C1146" i="1"/>
  <c r="H1146" i="1" s="1"/>
  <c r="D1145" i="1"/>
  <c r="C1145" i="1"/>
  <c r="H1145" i="1" s="1"/>
  <c r="D1144" i="1"/>
  <c r="C1144" i="1"/>
  <c r="H1143" i="1"/>
  <c r="D1143" i="1"/>
  <c r="C1143" i="1"/>
  <c r="G1143" i="1" s="1"/>
  <c r="G1142" i="1"/>
  <c r="D1142" i="1"/>
  <c r="C1142" i="1"/>
  <c r="D1141" i="1"/>
  <c r="C1141" i="1"/>
  <c r="H1141" i="1" s="1"/>
  <c r="D1140" i="1"/>
  <c r="C1140" i="1"/>
  <c r="H1140" i="1" s="1"/>
  <c r="G1139" i="1"/>
  <c r="D1139" i="1"/>
  <c r="C1139" i="1"/>
  <c r="H1139" i="1" s="1"/>
  <c r="D1138" i="1"/>
  <c r="C1138" i="1"/>
  <c r="H1137" i="1"/>
  <c r="G1137" i="1"/>
  <c r="D1137" i="1"/>
  <c r="C1137" i="1"/>
  <c r="D1136" i="1"/>
  <c r="C1136" i="1"/>
  <c r="G1136" i="1" s="1"/>
  <c r="G1135" i="1"/>
  <c r="D1135" i="1"/>
  <c r="C1135" i="1"/>
  <c r="H1135" i="1" s="1"/>
  <c r="D1134" i="1"/>
  <c r="C1134" i="1"/>
  <c r="H1134" i="1" s="1"/>
  <c r="D1133" i="1"/>
  <c r="G1133" i="1" s="1"/>
  <c r="C1133" i="1"/>
  <c r="D1132" i="1"/>
  <c r="C1132" i="1"/>
  <c r="G1132" i="1" s="1"/>
  <c r="H1131" i="1"/>
  <c r="D1131" i="1"/>
  <c r="C1131" i="1"/>
  <c r="G1131" i="1" s="1"/>
  <c r="D1130" i="1"/>
  <c r="C1130" i="1"/>
  <c r="G1130" i="1" s="1"/>
  <c r="D1129" i="1"/>
  <c r="G1129" i="1" s="1"/>
  <c r="C1129" i="1"/>
  <c r="H1129" i="1" s="1"/>
  <c r="D1128" i="1"/>
  <c r="C1128" i="1"/>
  <c r="H1128" i="1" s="1"/>
  <c r="D1126" i="1"/>
  <c r="C1126" i="1"/>
  <c r="H1125" i="1"/>
  <c r="D1125" i="1"/>
  <c r="C1125" i="1"/>
  <c r="G1125" i="1" s="1"/>
  <c r="D1123" i="1"/>
  <c r="C1123" i="1"/>
  <c r="H1123" i="1" s="1"/>
  <c r="D1122" i="1"/>
  <c r="C1122" i="1"/>
  <c r="H1122" i="1" s="1"/>
  <c r="G1121" i="1"/>
  <c r="D1121" i="1"/>
  <c r="C1121" i="1"/>
  <c r="D1120" i="1"/>
  <c r="C1120" i="1"/>
  <c r="G1120" i="1" s="1"/>
  <c r="G1119" i="1"/>
  <c r="D1119" i="1"/>
  <c r="C1119" i="1"/>
  <c r="H1119" i="1" s="1"/>
  <c r="D1118" i="1"/>
  <c r="C1118" i="1"/>
  <c r="G1117" i="1"/>
  <c r="D1117" i="1"/>
  <c r="C1117" i="1"/>
  <c r="H1117" i="1" s="1"/>
  <c r="D1116" i="1"/>
  <c r="C1116" i="1"/>
  <c r="H1116" i="1" s="1"/>
  <c r="D1115" i="1"/>
  <c r="C1115" i="1"/>
  <c r="H1115" i="1" s="1"/>
  <c r="D1114" i="1"/>
  <c r="G1114" i="1" s="1"/>
  <c r="C1114" i="1"/>
  <c r="H1113" i="1"/>
  <c r="D1113" i="1"/>
  <c r="C1113" i="1"/>
  <c r="G1113" i="1" s="1"/>
  <c r="D1112" i="1"/>
  <c r="D1111" i="1"/>
  <c r="C1111" i="1"/>
  <c r="G1111" i="1" s="1"/>
  <c r="D1110" i="1"/>
  <c r="C1110" i="1"/>
  <c r="H1109" i="1"/>
  <c r="G1109" i="1"/>
  <c r="D1109" i="1"/>
  <c r="C1109" i="1"/>
  <c r="D1108" i="1"/>
  <c r="C1108" i="1"/>
  <c r="H1107" i="1"/>
  <c r="D1107" i="1"/>
  <c r="C1107" i="1"/>
  <c r="G1107" i="1" s="1"/>
  <c r="D1106" i="1"/>
  <c r="C1106" i="1"/>
  <c r="G1105" i="1"/>
  <c r="D1105" i="1"/>
  <c r="C1105" i="1"/>
  <c r="H1105" i="1" s="1"/>
  <c r="G1104" i="1"/>
  <c r="D1104" i="1"/>
  <c r="C1104" i="1"/>
  <c r="H1104" i="1" s="1"/>
  <c r="G1103" i="1"/>
  <c r="D1103" i="1"/>
  <c r="C1103" i="1"/>
  <c r="H1103" i="1" s="1"/>
  <c r="D1102" i="1"/>
  <c r="C1102" i="1"/>
  <c r="D1101" i="1"/>
  <c r="C1101" i="1"/>
  <c r="H1101" i="1" s="1"/>
  <c r="H1100" i="1"/>
  <c r="D1100" i="1"/>
  <c r="C1100" i="1"/>
  <c r="G1100" i="1" s="1"/>
  <c r="G1099" i="1"/>
  <c r="D1099" i="1"/>
  <c r="C1099" i="1"/>
  <c r="H1099" i="1" s="1"/>
  <c r="G1098" i="1"/>
  <c r="D1098" i="1"/>
  <c r="C1098" i="1"/>
  <c r="H1098" i="1" s="1"/>
  <c r="D1097" i="1"/>
  <c r="D1096" i="1"/>
  <c r="D1095" i="1"/>
  <c r="C1095" i="1"/>
  <c r="D1094" i="1"/>
  <c r="C1094" i="1"/>
  <c r="H1094" i="1" s="1"/>
  <c r="D1093" i="1"/>
  <c r="C1093" i="1"/>
  <c r="H1093" i="1" s="1"/>
  <c r="G1092" i="1"/>
  <c r="D1092" i="1"/>
  <c r="C1092" i="1"/>
  <c r="D1091" i="1"/>
  <c r="C1091" i="1"/>
  <c r="H1091" i="1" s="1"/>
  <c r="H1090" i="1"/>
  <c r="G1090" i="1"/>
  <c r="D1090" i="1"/>
  <c r="C1090" i="1"/>
  <c r="G1089" i="1"/>
  <c r="D1089" i="1"/>
  <c r="C1089" i="1"/>
  <c r="H1089" i="1" s="1"/>
  <c r="G1088" i="1"/>
  <c r="D1088" i="1"/>
  <c r="C1088" i="1"/>
  <c r="H1088" i="1" s="1"/>
  <c r="H1087" i="1"/>
  <c r="D1087" i="1"/>
  <c r="C1087" i="1"/>
  <c r="G1087" i="1" s="1"/>
  <c r="D1086" i="1"/>
  <c r="C1086" i="1"/>
  <c r="D1085" i="1"/>
  <c r="C1085" i="1"/>
  <c r="H1085" i="1" s="1"/>
  <c r="D1084" i="1"/>
  <c r="C1084" i="1"/>
  <c r="H1084" i="1" s="1"/>
  <c r="G1083" i="1"/>
  <c r="D1083" i="1"/>
  <c r="C1083" i="1"/>
  <c r="D1082" i="1"/>
  <c r="C1082" i="1"/>
  <c r="H1082" i="1" s="1"/>
  <c r="H1081" i="1"/>
  <c r="G1081" i="1"/>
  <c r="D1081" i="1"/>
  <c r="C1081" i="1"/>
  <c r="G1080" i="1"/>
  <c r="D1080" i="1"/>
  <c r="C1080" i="1"/>
  <c r="H1080" i="1" s="1"/>
  <c r="G1079" i="1"/>
  <c r="D1079" i="1"/>
  <c r="C1079" i="1"/>
  <c r="H1079" i="1" s="1"/>
  <c r="H1078" i="1"/>
  <c r="D1078" i="1"/>
  <c r="C1078" i="1"/>
  <c r="G1078" i="1" s="1"/>
  <c r="D1077" i="1"/>
  <c r="C1077" i="1"/>
  <c r="D1076" i="1"/>
  <c r="C1076" i="1"/>
  <c r="H1076" i="1" s="1"/>
  <c r="D1075" i="1"/>
  <c r="C1075" i="1"/>
  <c r="H1075" i="1" s="1"/>
  <c r="G1074" i="1"/>
  <c r="D1074" i="1"/>
  <c r="C1074" i="1"/>
  <c r="D1073" i="1"/>
  <c r="C1073" i="1"/>
  <c r="H1073" i="1" s="1"/>
  <c r="H1072" i="1"/>
  <c r="G1072" i="1"/>
  <c r="D1072" i="1"/>
  <c r="C1072" i="1"/>
  <c r="G1071" i="1"/>
  <c r="D1071" i="1"/>
  <c r="C1071" i="1"/>
  <c r="H1071" i="1" s="1"/>
  <c r="G1070" i="1"/>
  <c r="D1070" i="1"/>
  <c r="C1070" i="1"/>
  <c r="H1070" i="1" s="1"/>
  <c r="H1069" i="1"/>
  <c r="D1069" i="1"/>
  <c r="C1069" i="1"/>
  <c r="G1069" i="1" s="1"/>
  <c r="D1068" i="1"/>
  <c r="C1068" i="1"/>
  <c r="D1067" i="1"/>
  <c r="C1067" i="1"/>
  <c r="H1067" i="1" s="1"/>
  <c r="D1066" i="1"/>
  <c r="C1066" i="1"/>
  <c r="H1066" i="1" s="1"/>
  <c r="D1064" i="1"/>
  <c r="C1064" i="1"/>
  <c r="H1064" i="1" s="1"/>
  <c r="H1063" i="1"/>
  <c r="D1063" i="1"/>
  <c r="C1063" i="1"/>
  <c r="G1063" i="1" s="1"/>
  <c r="D1062" i="1"/>
  <c r="C1062" i="1"/>
  <c r="H1062" i="1" s="1"/>
  <c r="G1061" i="1"/>
  <c r="D1061" i="1"/>
  <c r="C1061" i="1"/>
  <c r="H1061" i="1" s="1"/>
  <c r="D1060" i="1"/>
  <c r="C1060" i="1"/>
  <c r="G1060" i="1" s="1"/>
  <c r="D1059" i="1"/>
  <c r="C1059" i="1"/>
  <c r="D1058" i="1"/>
  <c r="C1058" i="1"/>
  <c r="D1057" i="1"/>
  <c r="D1055" i="1"/>
  <c r="C1055" i="1"/>
  <c r="H1055" i="1" s="1"/>
  <c r="G1054" i="1"/>
  <c r="D1054" i="1"/>
  <c r="C1054" i="1"/>
  <c r="H1054" i="1" s="1"/>
  <c r="D1053" i="1"/>
  <c r="C1053" i="1"/>
  <c r="H1053" i="1" s="1"/>
  <c r="G1052" i="1"/>
  <c r="D1052" i="1"/>
  <c r="C1052" i="1"/>
  <c r="H1052" i="1" s="1"/>
  <c r="D1051" i="1"/>
  <c r="C1051" i="1"/>
  <c r="G1051" i="1" s="1"/>
  <c r="D1050" i="1"/>
  <c r="C1050" i="1"/>
  <c r="D1049" i="1"/>
  <c r="C1049" i="1"/>
  <c r="D1048" i="1"/>
  <c r="D1047" i="1"/>
  <c r="H1045" i="1"/>
  <c r="G1045" i="1"/>
  <c r="D1045" i="1"/>
  <c r="C1045" i="1"/>
  <c r="D1044" i="1"/>
  <c r="C1044" i="1"/>
  <c r="G1043" i="1"/>
  <c r="D1043" i="1"/>
  <c r="C1043" i="1"/>
  <c r="H1043" i="1" s="1"/>
  <c r="D1042" i="1"/>
  <c r="C1042" i="1"/>
  <c r="H1042" i="1" s="1"/>
  <c r="G1041" i="1"/>
  <c r="D1041" i="1"/>
  <c r="C1041" i="1"/>
  <c r="H1041" i="1" s="1"/>
  <c r="D1040" i="1"/>
  <c r="C1040" i="1"/>
  <c r="H1040" i="1" s="1"/>
  <c r="D1039" i="1"/>
  <c r="C1039" i="1"/>
  <c r="G1039" i="1" s="1"/>
  <c r="D1038" i="1"/>
  <c r="C1038" i="1"/>
  <c r="D1037" i="1"/>
  <c r="C1037" i="1"/>
  <c r="D1036" i="1"/>
  <c r="C1036" i="1"/>
  <c r="H1036" i="1" s="1"/>
  <c r="D1035" i="1"/>
  <c r="C1035" i="1"/>
  <c r="D1034" i="1"/>
  <c r="C1034" i="1"/>
  <c r="H1034" i="1" s="1"/>
  <c r="D1033" i="1"/>
  <c r="C1033" i="1"/>
  <c r="H1033" i="1" s="1"/>
  <c r="D1032" i="1"/>
  <c r="C1032" i="1"/>
  <c r="H1032" i="1" s="1"/>
  <c r="D1031" i="1"/>
  <c r="C1031" i="1"/>
  <c r="H1031" i="1" s="1"/>
  <c r="D1030" i="1"/>
  <c r="C1030" i="1"/>
  <c r="D1029" i="1"/>
  <c r="C1029" i="1"/>
  <c r="D1028" i="1"/>
  <c r="C1028" i="1"/>
  <c r="D1027" i="1"/>
  <c r="C1027" i="1"/>
  <c r="H1027" i="1" s="1"/>
  <c r="D1026" i="1"/>
  <c r="C1026" i="1"/>
  <c r="D1025" i="1"/>
  <c r="C1025" i="1"/>
  <c r="H1025" i="1" s="1"/>
  <c r="D1024" i="1"/>
  <c r="C1024" i="1"/>
  <c r="H1024" i="1" s="1"/>
  <c r="G1023" i="1"/>
  <c r="D1023" i="1"/>
  <c r="C1023" i="1"/>
  <c r="H1023" i="1" s="1"/>
  <c r="D1022" i="1"/>
  <c r="C1022" i="1"/>
  <c r="H1022" i="1" s="1"/>
  <c r="D1021" i="1"/>
  <c r="C1021" i="1"/>
  <c r="D1020" i="1"/>
  <c r="C1020" i="1"/>
  <c r="D1019" i="1"/>
  <c r="C1019" i="1"/>
  <c r="D1018" i="1"/>
  <c r="C1018" i="1"/>
  <c r="G1018" i="1" s="1"/>
  <c r="D1017" i="1"/>
  <c r="C1017" i="1"/>
  <c r="D1016" i="1"/>
  <c r="C1016" i="1"/>
  <c r="H1016" i="1" s="1"/>
  <c r="D1015" i="1"/>
  <c r="C1015" i="1"/>
  <c r="H1015" i="1" s="1"/>
  <c r="D1014" i="1"/>
  <c r="C1014" i="1"/>
  <c r="H1014" i="1" s="1"/>
  <c r="D1013" i="1"/>
  <c r="C1013" i="1"/>
  <c r="H1013" i="1" s="1"/>
  <c r="D1012" i="1"/>
  <c r="C1012" i="1"/>
  <c r="G1012" i="1" s="1"/>
  <c r="D1011" i="1"/>
  <c r="C1011" i="1"/>
  <c r="D1010" i="1"/>
  <c r="C1010" i="1"/>
  <c r="D1009" i="1"/>
  <c r="C1009" i="1"/>
  <c r="H1009" i="1" s="1"/>
  <c r="D1008" i="1"/>
  <c r="C1008" i="1"/>
  <c r="D1007" i="1"/>
  <c r="C1007" i="1"/>
  <c r="H1007" i="1" s="1"/>
  <c r="D1006" i="1"/>
  <c r="C1006" i="1"/>
  <c r="D1005" i="1"/>
  <c r="C1005" i="1"/>
  <c r="H1005" i="1" s="1"/>
  <c r="D1004" i="1"/>
  <c r="C1004" i="1"/>
  <c r="H1003" i="1"/>
  <c r="D1003" i="1"/>
  <c r="C1003" i="1"/>
  <c r="G1003" i="1" s="1"/>
  <c r="D1002" i="1"/>
  <c r="C1002" i="1"/>
  <c r="D1001" i="1"/>
  <c r="C1001" i="1"/>
  <c r="D1000" i="1"/>
  <c r="C1000" i="1"/>
  <c r="G1000" i="1" s="1"/>
  <c r="D999" i="1"/>
  <c r="C999" i="1"/>
  <c r="H999" i="1" s="1"/>
  <c r="D998" i="1"/>
  <c r="C998" i="1"/>
  <c r="D997" i="1"/>
  <c r="C997" i="1"/>
  <c r="H997" i="1" s="1"/>
  <c r="D996" i="1"/>
  <c r="G996" i="1" s="1"/>
  <c r="C996" i="1"/>
  <c r="D995" i="1"/>
  <c r="C995" i="1"/>
  <c r="H995" i="1" s="1"/>
  <c r="D994" i="1"/>
  <c r="C994" i="1"/>
  <c r="G994" i="1" s="1"/>
  <c r="D993" i="1"/>
  <c r="C993" i="1"/>
  <c r="D992" i="1"/>
  <c r="G992" i="1" s="1"/>
  <c r="C992" i="1"/>
  <c r="D991" i="1"/>
  <c r="C991" i="1"/>
  <c r="H991" i="1" s="1"/>
  <c r="D990" i="1"/>
  <c r="D989" i="1"/>
  <c r="C989" i="1"/>
  <c r="G989" i="1" s="1"/>
  <c r="D988" i="1"/>
  <c r="C988" i="1"/>
  <c r="H987" i="1"/>
  <c r="D987" i="1"/>
  <c r="C987" i="1"/>
  <c r="G987" i="1" s="1"/>
  <c r="D986" i="1"/>
  <c r="C986" i="1"/>
  <c r="G986" i="1" s="1"/>
  <c r="D983" i="1"/>
  <c r="C983" i="1"/>
  <c r="H982" i="1"/>
  <c r="G982" i="1"/>
  <c r="D982" i="1"/>
  <c r="C982" i="1"/>
  <c r="D981" i="1"/>
  <c r="C981" i="1"/>
  <c r="G981" i="1" s="1"/>
  <c r="G980" i="1"/>
  <c r="D980" i="1"/>
  <c r="C980" i="1"/>
  <c r="H980" i="1" s="1"/>
  <c r="G979" i="1"/>
  <c r="D979" i="1"/>
  <c r="C979" i="1"/>
  <c r="H979" i="1" s="1"/>
  <c r="D978" i="1"/>
  <c r="C978" i="1"/>
  <c r="D977" i="1"/>
  <c r="G977" i="1" s="1"/>
  <c r="C977" i="1"/>
  <c r="H976" i="1"/>
  <c r="G976" i="1"/>
  <c r="D976" i="1"/>
  <c r="C976" i="1"/>
  <c r="H975" i="1"/>
  <c r="D975" i="1"/>
  <c r="C975" i="1"/>
  <c r="G974" i="1"/>
  <c r="D974" i="1"/>
  <c r="C974" i="1"/>
  <c r="G973" i="1"/>
  <c r="D973" i="1"/>
  <c r="C973" i="1"/>
  <c r="H973" i="1" s="1"/>
  <c r="H972" i="1"/>
  <c r="G972" i="1"/>
  <c r="D972" i="1"/>
  <c r="C972" i="1"/>
  <c r="D971" i="1"/>
  <c r="C971" i="1"/>
  <c r="H970" i="1"/>
  <c r="D970" i="1"/>
  <c r="C970" i="1"/>
  <c r="G970" i="1" s="1"/>
  <c r="D969" i="1"/>
  <c r="C969" i="1"/>
  <c r="D968" i="1"/>
  <c r="C968" i="1"/>
  <c r="G968" i="1" s="1"/>
  <c r="H967" i="1"/>
  <c r="G967" i="1"/>
  <c r="D967" i="1"/>
  <c r="C967" i="1"/>
  <c r="D966" i="1"/>
  <c r="C966" i="1"/>
  <c r="D965" i="1"/>
  <c r="C965" i="1"/>
  <c r="H964" i="1"/>
  <c r="G964" i="1"/>
  <c r="D964" i="1"/>
  <c r="C964" i="1"/>
  <c r="H963" i="1"/>
  <c r="D963" i="1"/>
  <c r="C963" i="1"/>
  <c r="G963" i="1" s="1"/>
  <c r="D962" i="1"/>
  <c r="C962" i="1"/>
  <c r="G961" i="1"/>
  <c r="D961" i="1"/>
  <c r="C961" i="1"/>
  <c r="H961" i="1" s="1"/>
  <c r="D960" i="1"/>
  <c r="G960" i="1" s="1"/>
  <c r="C960" i="1"/>
  <c r="G959" i="1"/>
  <c r="D959" i="1"/>
  <c r="C959" i="1"/>
  <c r="H958" i="1"/>
  <c r="G958" i="1"/>
  <c r="D958" i="1"/>
  <c r="C958" i="1"/>
  <c r="D957" i="1"/>
  <c r="C957" i="1"/>
  <c r="G956" i="1"/>
  <c r="D956" i="1"/>
  <c r="C956" i="1"/>
  <c r="H956" i="1" s="1"/>
  <c r="D955" i="1"/>
  <c r="C955" i="1"/>
  <c r="H954" i="1"/>
  <c r="D954" i="1"/>
  <c r="C954" i="1"/>
  <c r="G954" i="1" s="1"/>
  <c r="D953" i="1"/>
  <c r="C953" i="1"/>
  <c r="D952" i="1"/>
  <c r="C952" i="1"/>
  <c r="G952" i="1" s="1"/>
  <c r="D951" i="1"/>
  <c r="C951" i="1"/>
  <c r="G950" i="1"/>
  <c r="D950" i="1"/>
  <c r="C950" i="1"/>
  <c r="H949" i="1"/>
  <c r="G949" i="1"/>
  <c r="D949" i="1"/>
  <c r="C949" i="1"/>
  <c r="D948" i="1"/>
  <c r="C948" i="1"/>
  <c r="D947" i="1"/>
  <c r="C947" i="1"/>
  <c r="H946" i="1"/>
  <c r="G946" i="1"/>
  <c r="D946" i="1"/>
  <c r="C946" i="1"/>
  <c r="G945" i="1"/>
  <c r="D945" i="1"/>
  <c r="C945" i="1"/>
  <c r="H945" i="1" s="1"/>
  <c r="G944" i="1"/>
  <c r="D944" i="1"/>
  <c r="C944" i="1"/>
  <c r="H944" i="1" s="1"/>
  <c r="D943" i="1"/>
  <c r="C943" i="1"/>
  <c r="G942" i="1"/>
  <c r="D942" i="1"/>
  <c r="C942" i="1"/>
  <c r="H942" i="1" s="1"/>
  <c r="G941" i="1"/>
  <c r="D941" i="1"/>
  <c r="C941" i="1"/>
  <c r="H940" i="1"/>
  <c r="D940" i="1"/>
  <c r="C940" i="1"/>
  <c r="G940" i="1" s="1"/>
  <c r="D939" i="1"/>
  <c r="C939" i="1"/>
  <c r="D938" i="1"/>
  <c r="C938" i="1"/>
  <c r="G938" i="1" s="1"/>
  <c r="D937" i="1"/>
  <c r="C937" i="1"/>
  <c r="G936" i="1"/>
  <c r="D936" i="1"/>
  <c r="C936" i="1"/>
  <c r="H936" i="1" s="1"/>
  <c r="G935" i="1"/>
  <c r="D935" i="1"/>
  <c r="C935" i="1"/>
  <c r="H934" i="1"/>
  <c r="D934" i="1"/>
  <c r="C934" i="1"/>
  <c r="G934" i="1" s="1"/>
  <c r="H933" i="1"/>
  <c r="G933" i="1"/>
  <c r="D933" i="1"/>
  <c r="C933" i="1"/>
  <c r="D932" i="1"/>
  <c r="C932" i="1"/>
  <c r="H931" i="1"/>
  <c r="D931" i="1"/>
  <c r="C931" i="1"/>
  <c r="G931" i="1" s="1"/>
  <c r="D930" i="1"/>
  <c r="H930" i="1" s="1"/>
  <c r="C930" i="1"/>
  <c r="D929" i="1"/>
  <c r="C929" i="1"/>
  <c r="H928" i="1"/>
  <c r="G928" i="1"/>
  <c r="D928" i="1"/>
  <c r="C928" i="1"/>
  <c r="D927" i="1"/>
  <c r="C927" i="1"/>
  <c r="G926" i="1"/>
  <c r="D926" i="1"/>
  <c r="C926" i="1"/>
  <c r="H926" i="1" s="1"/>
  <c r="D925" i="1"/>
  <c r="C925" i="1"/>
  <c r="D924" i="1"/>
  <c r="C924" i="1"/>
  <c r="G924" i="1" s="1"/>
  <c r="D923" i="1"/>
  <c r="G923" i="1" s="1"/>
  <c r="C923" i="1"/>
  <c r="G922" i="1"/>
  <c r="D922" i="1"/>
  <c r="C922" i="1"/>
  <c r="H922" i="1" s="1"/>
  <c r="D921" i="1"/>
  <c r="H921" i="1" s="1"/>
  <c r="C921" i="1"/>
  <c r="G920" i="1"/>
  <c r="D920" i="1"/>
  <c r="C920" i="1"/>
  <c r="G919" i="1"/>
  <c r="D919" i="1"/>
  <c r="C919" i="1"/>
  <c r="H919" i="1" s="1"/>
  <c r="D918" i="1"/>
  <c r="C918" i="1"/>
  <c r="G917" i="1"/>
  <c r="D917" i="1"/>
  <c r="C917" i="1"/>
  <c r="H917" i="1" s="1"/>
  <c r="D916" i="1"/>
  <c r="C916" i="1"/>
  <c r="H915" i="1"/>
  <c r="D915" i="1"/>
  <c r="G915" i="1" s="1"/>
  <c r="C915" i="1"/>
  <c r="D914" i="1"/>
  <c r="C914" i="1"/>
  <c r="G913" i="1"/>
  <c r="D913" i="1"/>
  <c r="C913" i="1"/>
  <c r="H913" i="1" s="1"/>
  <c r="H912" i="1"/>
  <c r="G912" i="1"/>
  <c r="D912" i="1"/>
  <c r="C912" i="1"/>
  <c r="D911" i="1"/>
  <c r="C911" i="1"/>
  <c r="H910" i="1"/>
  <c r="G910" i="1"/>
  <c r="D910" i="1"/>
  <c r="C910" i="1"/>
  <c r="D909" i="1"/>
  <c r="C909" i="1"/>
  <c r="D908" i="1"/>
  <c r="C908" i="1"/>
  <c r="H908" i="1" s="1"/>
  <c r="H907" i="1"/>
  <c r="G907" i="1"/>
  <c r="D907" i="1"/>
  <c r="C907" i="1"/>
  <c r="G906" i="1"/>
  <c r="D906" i="1"/>
  <c r="C906" i="1"/>
  <c r="D905" i="1"/>
  <c r="G905" i="1" s="1"/>
  <c r="C905" i="1"/>
  <c r="D904" i="1"/>
  <c r="C904" i="1"/>
  <c r="H903" i="1"/>
  <c r="D903" i="1"/>
  <c r="C903" i="1"/>
  <c r="G903" i="1" s="1"/>
  <c r="D902" i="1"/>
  <c r="C902" i="1"/>
  <c r="G901" i="1"/>
  <c r="D901" i="1"/>
  <c r="C901" i="1"/>
  <c r="H901" i="1" s="1"/>
  <c r="D900" i="1"/>
  <c r="C900" i="1"/>
  <c r="D899" i="1"/>
  <c r="C899" i="1"/>
  <c r="G899" i="1" s="1"/>
  <c r="D898" i="1"/>
  <c r="C898" i="1"/>
  <c r="G897" i="1"/>
  <c r="D897" i="1"/>
  <c r="H897" i="1" s="1"/>
  <c r="C897" i="1"/>
  <c r="D896" i="1"/>
  <c r="G896" i="1" s="1"/>
  <c r="C896" i="1"/>
  <c r="D895" i="1"/>
  <c r="C895" i="1"/>
  <c r="H894" i="1"/>
  <c r="D894" i="1"/>
  <c r="C894" i="1"/>
  <c r="G894" i="1" s="1"/>
  <c r="D893" i="1"/>
  <c r="C893" i="1"/>
  <c r="H892" i="1"/>
  <c r="G892" i="1"/>
  <c r="D892" i="1"/>
  <c r="C892" i="1"/>
  <c r="G891" i="1"/>
  <c r="D891" i="1"/>
  <c r="H891" i="1" s="1"/>
  <c r="C891" i="1"/>
  <c r="G890" i="1"/>
  <c r="D890" i="1"/>
  <c r="C890" i="1"/>
  <c r="H890" i="1" s="1"/>
  <c r="H889" i="1"/>
  <c r="G889" i="1"/>
  <c r="D889" i="1"/>
  <c r="C889" i="1"/>
  <c r="D888" i="1"/>
  <c r="C888" i="1"/>
  <c r="G887" i="1"/>
  <c r="D887" i="1"/>
  <c r="C887" i="1"/>
  <c r="D886" i="1"/>
  <c r="C886" i="1"/>
  <c r="D885" i="1"/>
  <c r="C885" i="1"/>
  <c r="H885" i="1" s="1"/>
  <c r="D884" i="1"/>
  <c r="C884" i="1"/>
  <c r="D883" i="1"/>
  <c r="C883" i="1"/>
  <c r="H883" i="1" s="1"/>
  <c r="H882" i="1"/>
  <c r="G882" i="1"/>
  <c r="D882" i="1"/>
  <c r="C882" i="1"/>
  <c r="G881" i="1"/>
  <c r="D881" i="1"/>
  <c r="C881" i="1"/>
  <c r="H880" i="1"/>
  <c r="D880" i="1"/>
  <c r="C880" i="1"/>
  <c r="G880" i="1" s="1"/>
  <c r="H879" i="1"/>
  <c r="G879" i="1"/>
  <c r="D879" i="1"/>
  <c r="C879" i="1"/>
  <c r="G878" i="1"/>
  <c r="D878" i="1"/>
  <c r="C878" i="1"/>
  <c r="H878" i="1" s="1"/>
  <c r="D877" i="1"/>
  <c r="C877" i="1"/>
  <c r="G876" i="1"/>
  <c r="D876" i="1"/>
  <c r="C876" i="1"/>
  <c r="H876" i="1" s="1"/>
  <c r="D875" i="1"/>
  <c r="C875" i="1"/>
  <c r="H874" i="1"/>
  <c r="G874" i="1"/>
  <c r="D874" i="1"/>
  <c r="C874" i="1"/>
  <c r="H873" i="1"/>
  <c r="G873" i="1"/>
  <c r="D873" i="1"/>
  <c r="C873" i="1"/>
  <c r="D872" i="1"/>
  <c r="C872" i="1"/>
  <c r="H871" i="1"/>
  <c r="D871" i="1"/>
  <c r="C871" i="1"/>
  <c r="G871" i="1" s="1"/>
  <c r="D870" i="1"/>
  <c r="C870" i="1"/>
  <c r="D869" i="1"/>
  <c r="G869" i="1" s="1"/>
  <c r="C869" i="1"/>
  <c r="H868" i="1"/>
  <c r="G868" i="1"/>
  <c r="D868" i="1"/>
  <c r="C868" i="1"/>
  <c r="H867" i="1"/>
  <c r="D867" i="1"/>
  <c r="C867" i="1"/>
  <c r="D866" i="1"/>
  <c r="G866" i="1" s="1"/>
  <c r="C866" i="1"/>
  <c r="G865" i="1"/>
  <c r="D865" i="1"/>
  <c r="C865" i="1"/>
  <c r="H865" i="1" s="1"/>
  <c r="H864" i="1"/>
  <c r="G864" i="1"/>
  <c r="D864" i="1"/>
  <c r="C864" i="1"/>
  <c r="D863" i="1"/>
  <c r="C863" i="1"/>
  <c r="H862" i="1"/>
  <c r="D862" i="1"/>
  <c r="C862" i="1"/>
  <c r="G862" i="1" s="1"/>
  <c r="D861" i="1"/>
  <c r="C861" i="1"/>
  <c r="D860" i="1"/>
  <c r="C860" i="1"/>
  <c r="G860" i="1" s="1"/>
  <c r="H859" i="1"/>
  <c r="G859" i="1"/>
  <c r="D859" i="1"/>
  <c r="C859" i="1"/>
  <c r="D858" i="1"/>
  <c r="C858" i="1"/>
  <c r="D857" i="1"/>
  <c r="C857" i="1"/>
  <c r="H856" i="1"/>
  <c r="G856" i="1"/>
  <c r="D856" i="1"/>
  <c r="C856" i="1"/>
  <c r="H855" i="1"/>
  <c r="D855" i="1"/>
  <c r="C855" i="1"/>
  <c r="G855" i="1" s="1"/>
  <c r="D854" i="1"/>
  <c r="C854" i="1"/>
  <c r="G853" i="1"/>
  <c r="D853" i="1"/>
  <c r="C853" i="1"/>
  <c r="H853" i="1" s="1"/>
  <c r="G852" i="1"/>
  <c r="D852" i="1"/>
  <c r="C852" i="1"/>
  <c r="D851" i="1"/>
  <c r="C851" i="1"/>
  <c r="G851" i="1" s="1"/>
  <c r="H850" i="1"/>
  <c r="G850" i="1"/>
  <c r="D850" i="1"/>
  <c r="C850" i="1"/>
  <c r="D849" i="1"/>
  <c r="C849" i="1"/>
  <c r="G848" i="1"/>
  <c r="D848" i="1"/>
  <c r="C848" i="1"/>
  <c r="H848" i="1" s="1"/>
  <c r="D847" i="1"/>
  <c r="C847" i="1"/>
  <c r="H846" i="1"/>
  <c r="D846" i="1"/>
  <c r="C846" i="1"/>
  <c r="G846" i="1" s="1"/>
  <c r="D845" i="1"/>
  <c r="C845" i="1"/>
  <c r="D844" i="1"/>
  <c r="C844" i="1"/>
  <c r="G844" i="1" s="1"/>
  <c r="G843" i="1"/>
  <c r="D843" i="1"/>
  <c r="H843" i="1" s="1"/>
  <c r="C843" i="1"/>
  <c r="G842" i="1"/>
  <c r="D842" i="1"/>
  <c r="C842" i="1"/>
  <c r="H841" i="1"/>
  <c r="G841" i="1"/>
  <c r="D841" i="1"/>
  <c r="C841" i="1"/>
  <c r="D840" i="1"/>
  <c r="C840" i="1"/>
  <c r="D839" i="1"/>
  <c r="C839" i="1"/>
  <c r="G839" i="1" s="1"/>
  <c r="H838" i="1"/>
  <c r="G838" i="1"/>
  <c r="D838" i="1"/>
  <c r="C838" i="1"/>
  <c r="D837" i="1"/>
  <c r="C837" i="1"/>
  <c r="G836" i="1"/>
  <c r="D836" i="1"/>
  <c r="C836" i="1"/>
  <c r="H836" i="1" s="1"/>
  <c r="D835" i="1"/>
  <c r="C835" i="1"/>
  <c r="G834" i="1"/>
  <c r="D834" i="1"/>
  <c r="C834" i="1"/>
  <c r="H834" i="1" s="1"/>
  <c r="D833" i="1"/>
  <c r="G833" i="1" s="1"/>
  <c r="C833" i="1"/>
  <c r="D832" i="1"/>
  <c r="C832" i="1"/>
  <c r="H831" i="1"/>
  <c r="D831" i="1"/>
  <c r="C831" i="1"/>
  <c r="G831" i="1" s="1"/>
  <c r="D830" i="1"/>
  <c r="C830" i="1"/>
  <c r="G829" i="1"/>
  <c r="D829" i="1"/>
  <c r="C829" i="1"/>
  <c r="H829" i="1" s="1"/>
  <c r="H828" i="1"/>
  <c r="G828" i="1"/>
  <c r="D828" i="1"/>
  <c r="C828" i="1"/>
  <c r="D827" i="1"/>
  <c r="C827" i="1"/>
  <c r="H826" i="1"/>
  <c r="D826" i="1"/>
  <c r="C826" i="1"/>
  <c r="G826" i="1" s="1"/>
  <c r="D825" i="1"/>
  <c r="H825" i="1" s="1"/>
  <c r="C825" i="1"/>
  <c r="G824" i="1"/>
  <c r="D824" i="1"/>
  <c r="C824" i="1"/>
  <c r="H823" i="1"/>
  <c r="D823" i="1"/>
  <c r="C823" i="1"/>
  <c r="G823" i="1" s="1"/>
  <c r="D822" i="1"/>
  <c r="C822" i="1"/>
  <c r="D821" i="1"/>
  <c r="C821" i="1"/>
  <c r="G821" i="1" s="1"/>
  <c r="D820" i="1"/>
  <c r="C820" i="1"/>
  <c r="H820" i="1" s="1"/>
  <c r="D819" i="1"/>
  <c r="C819" i="1"/>
  <c r="D818" i="1"/>
  <c r="C818" i="1"/>
  <c r="H818" i="1" s="1"/>
  <c r="D817" i="1"/>
  <c r="C817" i="1"/>
  <c r="G816" i="1"/>
  <c r="D816" i="1"/>
  <c r="C816" i="1"/>
  <c r="H816" i="1" s="1"/>
  <c r="D815" i="1"/>
  <c r="C815" i="1"/>
  <c r="G815" i="1" s="1"/>
  <c r="D814" i="1"/>
  <c r="C814" i="1"/>
  <c r="D813" i="1"/>
  <c r="C813" i="1"/>
  <c r="G813" i="1" s="1"/>
  <c r="D812" i="1"/>
  <c r="C812" i="1"/>
  <c r="D811" i="1"/>
  <c r="C811" i="1"/>
  <c r="H811" i="1" s="1"/>
  <c r="G810" i="1"/>
  <c r="D810" i="1"/>
  <c r="C810" i="1"/>
  <c r="H810" i="1" s="1"/>
  <c r="D809" i="1"/>
  <c r="C809" i="1"/>
  <c r="H808" i="1"/>
  <c r="D808" i="1"/>
  <c r="C808" i="1"/>
  <c r="G808" i="1" s="1"/>
  <c r="D807" i="1"/>
  <c r="H807" i="1" s="1"/>
  <c r="C807" i="1"/>
  <c r="G806" i="1"/>
  <c r="D806" i="1"/>
  <c r="C806" i="1"/>
  <c r="H805" i="1"/>
  <c r="G805" i="1"/>
  <c r="D805" i="1"/>
  <c r="C805" i="1"/>
  <c r="D804" i="1"/>
  <c r="C804" i="1"/>
  <c r="D803" i="1"/>
  <c r="C803" i="1"/>
  <c r="G803" i="1" s="1"/>
  <c r="H802" i="1"/>
  <c r="G802" i="1"/>
  <c r="D802" i="1"/>
  <c r="C802" i="1"/>
  <c r="D801" i="1"/>
  <c r="C801" i="1"/>
  <c r="G800" i="1"/>
  <c r="D800" i="1"/>
  <c r="C800" i="1"/>
  <c r="H800" i="1" s="1"/>
  <c r="D799" i="1"/>
  <c r="C799" i="1"/>
  <c r="G798" i="1"/>
  <c r="D798" i="1"/>
  <c r="C798" i="1"/>
  <c r="H798" i="1" s="1"/>
  <c r="D797" i="1"/>
  <c r="G797" i="1" s="1"/>
  <c r="C797" i="1"/>
  <c r="D796" i="1"/>
  <c r="C796" i="1"/>
  <c r="H795" i="1"/>
  <c r="D795" i="1"/>
  <c r="C795" i="1"/>
  <c r="G795" i="1" s="1"/>
  <c r="D794" i="1"/>
  <c r="C794" i="1"/>
  <c r="D793" i="1"/>
  <c r="G793" i="1" s="1"/>
  <c r="C793" i="1"/>
  <c r="H793" i="1" s="1"/>
  <c r="H792" i="1"/>
  <c r="G792" i="1"/>
  <c r="D792" i="1"/>
  <c r="C792" i="1"/>
  <c r="D791" i="1"/>
  <c r="C791" i="1"/>
  <c r="H790" i="1"/>
  <c r="D790" i="1"/>
  <c r="C790" i="1"/>
  <c r="G790" i="1" s="1"/>
  <c r="D789" i="1"/>
  <c r="C789" i="1"/>
  <c r="G789" i="1" s="1"/>
  <c r="D788" i="1"/>
  <c r="G788" i="1" s="1"/>
  <c r="C788" i="1"/>
  <c r="D787" i="1"/>
  <c r="C787" i="1"/>
  <c r="H787" i="1" s="1"/>
  <c r="D786" i="1"/>
  <c r="C786" i="1"/>
  <c r="D785" i="1"/>
  <c r="C785" i="1"/>
  <c r="G785" i="1" s="1"/>
  <c r="H784" i="1"/>
  <c r="G784" i="1"/>
  <c r="D784" i="1"/>
  <c r="C784" i="1"/>
  <c r="D783" i="1"/>
  <c r="C783" i="1"/>
  <c r="G782" i="1"/>
  <c r="D782" i="1"/>
  <c r="C782" i="1"/>
  <c r="H782" i="1" s="1"/>
  <c r="D781" i="1"/>
  <c r="C781" i="1"/>
  <c r="G780" i="1"/>
  <c r="D780" i="1"/>
  <c r="C780" i="1"/>
  <c r="H780" i="1" s="1"/>
  <c r="D779" i="1"/>
  <c r="G779" i="1" s="1"/>
  <c r="C779" i="1"/>
  <c r="D778" i="1"/>
  <c r="C778" i="1"/>
  <c r="H777" i="1"/>
  <c r="D777" i="1"/>
  <c r="C777" i="1"/>
  <c r="G777" i="1" s="1"/>
  <c r="D776" i="1"/>
  <c r="C776" i="1"/>
  <c r="G775" i="1"/>
  <c r="D775" i="1"/>
  <c r="C775" i="1"/>
  <c r="H775" i="1" s="1"/>
  <c r="H774" i="1"/>
  <c r="G774" i="1"/>
  <c r="D774" i="1"/>
  <c r="C774" i="1"/>
  <c r="D773" i="1"/>
  <c r="C773" i="1"/>
  <c r="H772" i="1"/>
  <c r="D772" i="1"/>
  <c r="C772" i="1"/>
  <c r="G772" i="1" s="1"/>
  <c r="D771" i="1"/>
  <c r="H771" i="1" s="1"/>
  <c r="C771" i="1"/>
  <c r="G770" i="1"/>
  <c r="D770" i="1"/>
  <c r="C770" i="1"/>
  <c r="H769" i="1"/>
  <c r="G769" i="1"/>
  <c r="D769" i="1"/>
  <c r="C769" i="1"/>
  <c r="D768" i="1"/>
  <c r="C768" i="1"/>
  <c r="D767" i="1"/>
  <c r="C767" i="1"/>
  <c r="G767" i="1" s="1"/>
  <c r="H766" i="1"/>
  <c r="D766" i="1"/>
  <c r="C766" i="1"/>
  <c r="G766" i="1" s="1"/>
  <c r="D765" i="1"/>
  <c r="C765" i="1"/>
  <c r="D764" i="1"/>
  <c r="C764" i="1"/>
  <c r="H764" i="1" s="1"/>
  <c r="D763" i="1"/>
  <c r="C763" i="1"/>
  <c r="G762" i="1"/>
  <c r="D762" i="1"/>
  <c r="C762" i="1"/>
  <c r="H762" i="1" s="1"/>
  <c r="G761" i="1"/>
  <c r="D761" i="1"/>
  <c r="C761" i="1"/>
  <c r="D760" i="1"/>
  <c r="C760" i="1"/>
  <c r="H759" i="1"/>
  <c r="D759" i="1"/>
  <c r="C759" i="1"/>
  <c r="G759" i="1" s="1"/>
  <c r="D758" i="1"/>
  <c r="C758" i="1"/>
  <c r="D757" i="1"/>
  <c r="C757" i="1"/>
  <c r="H757" i="1" s="1"/>
  <c r="D756" i="1"/>
  <c r="C756" i="1"/>
  <c r="H756" i="1" s="1"/>
  <c r="D755" i="1"/>
  <c r="C755" i="1"/>
  <c r="D754" i="1"/>
  <c r="C754" i="1"/>
  <c r="G754" i="1" s="1"/>
  <c r="D753" i="1"/>
  <c r="H753" i="1" s="1"/>
  <c r="C753" i="1"/>
  <c r="D752" i="1"/>
  <c r="C752" i="1"/>
  <c r="G752" i="1" s="1"/>
  <c r="H751" i="1"/>
  <c r="G751" i="1"/>
  <c r="D751" i="1"/>
  <c r="C751" i="1"/>
  <c r="D750" i="1"/>
  <c r="C750" i="1"/>
  <c r="D749" i="1"/>
  <c r="C749" i="1"/>
  <c r="G749" i="1" s="1"/>
  <c r="H748" i="1"/>
  <c r="G748" i="1"/>
  <c r="D748" i="1"/>
  <c r="C748" i="1"/>
  <c r="D747" i="1"/>
  <c r="C747" i="1"/>
  <c r="G746" i="1"/>
  <c r="D746" i="1"/>
  <c r="C746" i="1"/>
  <c r="H746" i="1" s="1"/>
  <c r="D745" i="1"/>
  <c r="C745" i="1"/>
  <c r="G744" i="1"/>
  <c r="D744" i="1"/>
  <c r="C744" i="1"/>
  <c r="H744" i="1" s="1"/>
  <c r="D743" i="1"/>
  <c r="G743" i="1" s="1"/>
  <c r="C743" i="1"/>
  <c r="D742" i="1"/>
  <c r="C742" i="1"/>
  <c r="H741" i="1"/>
  <c r="D741" i="1"/>
  <c r="C741" i="1"/>
  <c r="G741" i="1" s="1"/>
  <c r="D740" i="1"/>
  <c r="C740" i="1"/>
  <c r="G739" i="1"/>
  <c r="D739" i="1"/>
  <c r="C739" i="1"/>
  <c r="H739" i="1" s="1"/>
  <c r="H738" i="1"/>
  <c r="G738" i="1"/>
  <c r="D738" i="1"/>
  <c r="C738" i="1"/>
  <c r="D737" i="1"/>
  <c r="C737" i="1"/>
  <c r="H736" i="1"/>
  <c r="D736" i="1"/>
  <c r="C736" i="1"/>
  <c r="G736" i="1" s="1"/>
  <c r="D735" i="1"/>
  <c r="H735" i="1" s="1"/>
  <c r="C735" i="1"/>
  <c r="G735" i="1" s="1"/>
  <c r="G734" i="1"/>
  <c r="D734" i="1"/>
  <c r="C734" i="1"/>
  <c r="G733" i="1"/>
  <c r="D733" i="1"/>
  <c r="C733" i="1"/>
  <c r="H733" i="1" s="1"/>
  <c r="D732" i="1"/>
  <c r="C732" i="1"/>
  <c r="D731" i="1"/>
  <c r="C731" i="1"/>
  <c r="G731" i="1" s="1"/>
  <c r="D730" i="1"/>
  <c r="H730" i="1" s="1"/>
  <c r="C730" i="1"/>
  <c r="D729" i="1"/>
  <c r="C729" i="1"/>
  <c r="H728" i="1"/>
  <c r="D728" i="1"/>
  <c r="C728" i="1"/>
  <c r="G728" i="1" s="1"/>
  <c r="G727" i="1"/>
  <c r="D727" i="1"/>
  <c r="H727" i="1" s="1"/>
  <c r="C727" i="1"/>
  <c r="D726" i="1"/>
  <c r="C726" i="1"/>
  <c r="H725" i="1"/>
  <c r="D725" i="1"/>
  <c r="C725" i="1"/>
  <c r="G725" i="1" s="1"/>
  <c r="G724" i="1"/>
  <c r="D724" i="1"/>
  <c r="H724" i="1" s="1"/>
  <c r="C724" i="1"/>
  <c r="D723" i="1"/>
  <c r="C723" i="1"/>
  <c r="H722" i="1"/>
  <c r="D722" i="1"/>
  <c r="C722" i="1"/>
  <c r="G722" i="1" s="1"/>
  <c r="D721" i="1"/>
  <c r="H721" i="1" s="1"/>
  <c r="C721" i="1"/>
  <c r="D720" i="1"/>
  <c r="C720" i="1"/>
  <c r="D719" i="1"/>
  <c r="C719" i="1"/>
  <c r="G719" i="1" s="1"/>
  <c r="D718" i="1"/>
  <c r="H718" i="1" s="1"/>
  <c r="C718" i="1"/>
  <c r="D717" i="1"/>
  <c r="C717" i="1"/>
  <c r="D716" i="1"/>
  <c r="C716" i="1"/>
  <c r="G716" i="1" s="1"/>
  <c r="D715" i="1"/>
  <c r="H715" i="1" s="1"/>
  <c r="C715" i="1"/>
  <c r="G715" i="1" s="1"/>
  <c r="D714" i="1"/>
  <c r="C714" i="1"/>
  <c r="D713" i="1"/>
  <c r="C713" i="1"/>
  <c r="G713" i="1" s="1"/>
  <c r="D712" i="1"/>
  <c r="H712" i="1" s="1"/>
  <c r="C712" i="1"/>
  <c r="D711" i="1"/>
  <c r="C711" i="1"/>
  <c r="D710" i="1"/>
  <c r="C710" i="1"/>
  <c r="G710" i="1" s="1"/>
  <c r="D709" i="1"/>
  <c r="C709" i="1"/>
  <c r="D708" i="1"/>
  <c r="C708" i="1"/>
  <c r="H707" i="1"/>
  <c r="D707" i="1"/>
  <c r="C707" i="1"/>
  <c r="G707" i="1" s="1"/>
  <c r="G706" i="1"/>
  <c r="D706" i="1"/>
  <c r="H706" i="1" s="1"/>
  <c r="C706" i="1"/>
  <c r="D705" i="1"/>
  <c r="C705" i="1"/>
  <c r="D704" i="1"/>
  <c r="C704" i="1"/>
  <c r="G704" i="1" s="1"/>
  <c r="D703" i="1"/>
  <c r="C703" i="1"/>
  <c r="D702" i="1"/>
  <c r="C702" i="1"/>
  <c r="D701" i="1"/>
  <c r="C701" i="1"/>
  <c r="G701" i="1" s="1"/>
  <c r="D700" i="1"/>
  <c r="C700" i="1"/>
  <c r="D699" i="1"/>
  <c r="C699" i="1"/>
  <c r="H698" i="1"/>
  <c r="D698" i="1"/>
  <c r="C698" i="1"/>
  <c r="G698" i="1" s="1"/>
  <c r="G697" i="1"/>
  <c r="D697" i="1"/>
  <c r="C697" i="1"/>
  <c r="D696" i="1"/>
  <c r="C696" i="1"/>
  <c r="H695" i="1"/>
  <c r="D695" i="1"/>
  <c r="C695" i="1"/>
  <c r="G695" i="1" s="1"/>
  <c r="D694" i="1"/>
  <c r="C694" i="1"/>
  <c r="D693" i="1"/>
  <c r="C693" i="1"/>
  <c r="H692" i="1"/>
  <c r="D692" i="1"/>
  <c r="C692" i="1"/>
  <c r="G692" i="1" s="1"/>
  <c r="D691" i="1"/>
  <c r="C691" i="1"/>
  <c r="D690" i="1"/>
  <c r="C690" i="1"/>
  <c r="D689" i="1"/>
  <c r="C689" i="1"/>
  <c r="G689" i="1" s="1"/>
  <c r="D688" i="1"/>
  <c r="C688" i="1"/>
  <c r="G688" i="1" s="1"/>
  <c r="D687" i="1"/>
  <c r="C687" i="1"/>
  <c r="H686" i="1"/>
  <c r="D686" i="1"/>
  <c r="C686" i="1"/>
  <c r="G686" i="1" s="1"/>
  <c r="D685" i="1"/>
  <c r="H685" i="1" s="1"/>
  <c r="C685" i="1"/>
  <c r="D684" i="1"/>
  <c r="C684" i="1"/>
  <c r="H683" i="1"/>
  <c r="D683" i="1"/>
  <c r="C683" i="1"/>
  <c r="G683" i="1" s="1"/>
  <c r="D682" i="1"/>
  <c r="C682" i="1"/>
  <c r="D681" i="1"/>
  <c r="C681" i="1"/>
  <c r="H680" i="1"/>
  <c r="D680" i="1"/>
  <c r="C680" i="1"/>
  <c r="G680" i="1" s="1"/>
  <c r="D679" i="1"/>
  <c r="C679" i="1"/>
  <c r="G679" i="1" s="1"/>
  <c r="D678" i="1"/>
  <c r="C678" i="1"/>
  <c r="D677" i="1"/>
  <c r="C677" i="1"/>
  <c r="G677" i="1" s="1"/>
  <c r="D676" i="1"/>
  <c r="H676" i="1" s="1"/>
  <c r="C676" i="1"/>
  <c r="D675" i="1"/>
  <c r="C675" i="1"/>
  <c r="D674" i="1"/>
  <c r="C674" i="1"/>
  <c r="G674" i="1" s="1"/>
  <c r="G673" i="1"/>
  <c r="D673" i="1"/>
  <c r="H673" i="1" s="1"/>
  <c r="C673" i="1"/>
  <c r="D672" i="1"/>
  <c r="C672" i="1"/>
  <c r="H671" i="1"/>
  <c r="D671" i="1"/>
  <c r="C671" i="1"/>
  <c r="G671" i="1" s="1"/>
  <c r="D670" i="1"/>
  <c r="C670" i="1"/>
  <c r="G670" i="1" s="1"/>
  <c r="D669" i="1"/>
  <c r="C669" i="1"/>
  <c r="D668" i="1"/>
  <c r="C668" i="1"/>
  <c r="G668" i="1" s="1"/>
  <c r="D667" i="1"/>
  <c r="C667" i="1"/>
  <c r="D666" i="1"/>
  <c r="C666" i="1"/>
  <c r="D665" i="1"/>
  <c r="C665" i="1"/>
  <c r="G665" i="1" s="1"/>
  <c r="D664" i="1"/>
  <c r="C664" i="1"/>
  <c r="D663" i="1"/>
  <c r="C663" i="1"/>
  <c r="D662" i="1"/>
  <c r="C662" i="1"/>
  <c r="G662" i="1" s="1"/>
  <c r="D661" i="1"/>
  <c r="C661" i="1"/>
  <c r="G661" i="1" s="1"/>
  <c r="D660" i="1"/>
  <c r="C660" i="1"/>
  <c r="H659" i="1"/>
  <c r="D659" i="1"/>
  <c r="C659" i="1"/>
  <c r="G659" i="1" s="1"/>
  <c r="D658" i="1"/>
  <c r="C658" i="1"/>
  <c r="D657" i="1"/>
  <c r="C657" i="1"/>
  <c r="D656" i="1"/>
  <c r="C656" i="1"/>
  <c r="G656" i="1" s="1"/>
  <c r="D655" i="1"/>
  <c r="C655" i="1"/>
  <c r="D654" i="1"/>
  <c r="C654" i="1"/>
  <c r="H653" i="1"/>
  <c r="D653" i="1"/>
  <c r="C653" i="1"/>
  <c r="G653" i="1" s="1"/>
  <c r="D652" i="1"/>
  <c r="H652" i="1" s="1"/>
  <c r="C652" i="1"/>
  <c r="G652" i="1" s="1"/>
  <c r="D651" i="1"/>
  <c r="C651" i="1"/>
  <c r="D650" i="1"/>
  <c r="C650" i="1"/>
  <c r="G650" i="1" s="1"/>
  <c r="D649" i="1"/>
  <c r="C649" i="1"/>
  <c r="D648" i="1"/>
  <c r="C648" i="1"/>
  <c r="D647" i="1"/>
  <c r="C647" i="1"/>
  <c r="G647" i="1" s="1"/>
  <c r="D646" i="1"/>
  <c r="C646" i="1"/>
  <c r="D645" i="1"/>
  <c r="C645" i="1"/>
  <c r="H644" i="1"/>
  <c r="D644" i="1"/>
  <c r="C644" i="1"/>
  <c r="G644" i="1" s="1"/>
  <c r="D643" i="1"/>
  <c r="C643" i="1"/>
  <c r="G643" i="1" s="1"/>
  <c r="D642" i="1"/>
  <c r="C642" i="1"/>
  <c r="H641" i="1"/>
  <c r="D641" i="1"/>
  <c r="C641" i="1"/>
  <c r="G641" i="1" s="1"/>
  <c r="D637" i="1"/>
  <c r="D632" i="1"/>
  <c r="C632" i="1"/>
  <c r="G632" i="1" s="1"/>
  <c r="D631" i="1"/>
  <c r="C631" i="1"/>
  <c r="G631" i="1" s="1"/>
  <c r="G628" i="1"/>
  <c r="D628" i="1"/>
  <c r="H628" i="1" s="1"/>
  <c r="C628" i="1"/>
  <c r="D627" i="1"/>
  <c r="C627" i="1"/>
  <c r="H626" i="1"/>
  <c r="D626" i="1"/>
  <c r="C626" i="1"/>
  <c r="G626" i="1" s="1"/>
  <c r="G625" i="1"/>
  <c r="D625" i="1"/>
  <c r="H625" i="1" s="1"/>
  <c r="C625" i="1"/>
  <c r="D624" i="1"/>
  <c r="C624" i="1"/>
  <c r="H623" i="1"/>
  <c r="D623" i="1"/>
  <c r="C623" i="1"/>
  <c r="G623" i="1" s="1"/>
  <c r="D622" i="1"/>
  <c r="C622" i="1"/>
  <c r="D621" i="1"/>
  <c r="C621" i="1"/>
  <c r="H620" i="1"/>
  <c r="D620" i="1"/>
  <c r="C620" i="1"/>
  <c r="G620" i="1" s="1"/>
  <c r="D619" i="1"/>
  <c r="D618" i="1"/>
  <c r="C618" i="1"/>
  <c r="H617" i="1"/>
  <c r="D617" i="1"/>
  <c r="C617" i="1"/>
  <c r="G617" i="1" s="1"/>
  <c r="G616" i="1"/>
  <c r="D616" i="1"/>
  <c r="H616" i="1" s="1"/>
  <c r="C616" i="1"/>
  <c r="D615" i="1"/>
  <c r="C615" i="1"/>
  <c r="H614" i="1"/>
  <c r="D614" i="1"/>
  <c r="C614" i="1"/>
  <c r="G614" i="1" s="1"/>
  <c r="D613" i="1"/>
  <c r="H613" i="1" s="1"/>
  <c r="C613" i="1"/>
  <c r="D612" i="1"/>
  <c r="C612" i="1"/>
  <c r="H611" i="1"/>
  <c r="D611" i="1"/>
  <c r="C611" i="1"/>
  <c r="G611" i="1" s="1"/>
  <c r="D610" i="1"/>
  <c r="H610" i="1" s="1"/>
  <c r="C610" i="1"/>
  <c r="D609" i="1"/>
  <c r="C609" i="1"/>
  <c r="H608" i="1"/>
  <c r="D608" i="1"/>
  <c r="C608" i="1"/>
  <c r="G608" i="1" s="1"/>
  <c r="G607" i="1"/>
  <c r="D607" i="1"/>
  <c r="H607" i="1" s="1"/>
  <c r="C607" i="1"/>
  <c r="D606" i="1"/>
  <c r="C606" i="1"/>
  <c r="H605" i="1"/>
  <c r="D605" i="1"/>
  <c r="C605" i="1"/>
  <c r="G605" i="1" s="1"/>
  <c r="D604" i="1"/>
  <c r="H604" i="1" s="1"/>
  <c r="C604" i="1"/>
  <c r="D603" i="1"/>
  <c r="C603" i="1"/>
  <c r="H602" i="1"/>
  <c r="D602" i="1"/>
  <c r="C602" i="1"/>
  <c r="G602" i="1" s="1"/>
  <c r="G601" i="1"/>
  <c r="D601" i="1"/>
  <c r="H601" i="1" s="1"/>
  <c r="C601" i="1"/>
  <c r="D600" i="1"/>
  <c r="C600" i="1"/>
  <c r="D599" i="1"/>
  <c r="C599" i="1"/>
  <c r="G599" i="1" s="1"/>
  <c r="G598" i="1"/>
  <c r="D598" i="1"/>
  <c r="H598" i="1" s="1"/>
  <c r="C598" i="1"/>
  <c r="D597" i="1"/>
  <c r="C597" i="1"/>
  <c r="H596" i="1"/>
  <c r="D596" i="1"/>
  <c r="C596" i="1"/>
  <c r="G596" i="1" s="1"/>
  <c r="D595" i="1"/>
  <c r="H595" i="1" s="1"/>
  <c r="C595" i="1"/>
  <c r="D594" i="1"/>
  <c r="C594" i="1"/>
  <c r="H593" i="1"/>
  <c r="D593" i="1"/>
  <c r="C593" i="1"/>
  <c r="G593" i="1" s="1"/>
  <c r="D592" i="1"/>
  <c r="H592" i="1" s="1"/>
  <c r="C592" i="1"/>
  <c r="D591" i="1"/>
  <c r="C591" i="1"/>
  <c r="H590" i="1"/>
  <c r="D590" i="1"/>
  <c r="C590" i="1"/>
  <c r="G590" i="1" s="1"/>
  <c r="G589" i="1"/>
  <c r="D589" i="1"/>
  <c r="H589" i="1" s="1"/>
  <c r="C589" i="1"/>
  <c r="D588" i="1"/>
  <c r="C588" i="1"/>
  <c r="D587" i="1"/>
  <c r="G586" i="1"/>
  <c r="D586" i="1"/>
  <c r="H586" i="1" s="1"/>
  <c r="C586" i="1"/>
  <c r="D585" i="1"/>
  <c r="C585" i="1"/>
  <c r="H584" i="1"/>
  <c r="D584" i="1"/>
  <c r="C584" i="1"/>
  <c r="G584" i="1" s="1"/>
  <c r="D583" i="1"/>
  <c r="C583" i="1"/>
  <c r="D582" i="1"/>
  <c r="C582" i="1"/>
  <c r="H581" i="1"/>
  <c r="D581" i="1"/>
  <c r="C581" i="1"/>
  <c r="G581" i="1" s="1"/>
  <c r="G580" i="1"/>
  <c r="D580" i="1"/>
  <c r="H580" i="1" s="1"/>
  <c r="C580" i="1"/>
  <c r="D579" i="1"/>
  <c r="C579" i="1"/>
  <c r="H578" i="1"/>
  <c r="D578" i="1"/>
  <c r="C578" i="1"/>
  <c r="G578" i="1" s="1"/>
  <c r="G577" i="1"/>
  <c r="D577" i="1"/>
  <c r="H577" i="1" s="1"/>
  <c r="C577" i="1"/>
  <c r="D576" i="1"/>
  <c r="C576" i="1"/>
  <c r="H575" i="1"/>
  <c r="D575" i="1"/>
  <c r="C575" i="1"/>
  <c r="G575" i="1" s="1"/>
  <c r="D574" i="1"/>
  <c r="C574" i="1"/>
  <c r="D573" i="1"/>
  <c r="C573" i="1"/>
  <c r="H572" i="1"/>
  <c r="D572" i="1"/>
  <c r="C572" i="1"/>
  <c r="G572" i="1" s="1"/>
  <c r="G571" i="1"/>
  <c r="D571" i="1"/>
  <c r="H571" i="1" s="1"/>
  <c r="C571" i="1"/>
  <c r="D570" i="1"/>
  <c r="C570" i="1"/>
  <c r="H569" i="1"/>
  <c r="D569" i="1"/>
  <c r="C569" i="1"/>
  <c r="G569" i="1" s="1"/>
  <c r="G568" i="1"/>
  <c r="D568" i="1"/>
  <c r="H568" i="1" s="1"/>
  <c r="C568" i="1"/>
  <c r="D567" i="1"/>
  <c r="C567" i="1"/>
  <c r="H566" i="1"/>
  <c r="D566" i="1"/>
  <c r="C566" i="1"/>
  <c r="G566" i="1" s="1"/>
  <c r="D565" i="1"/>
  <c r="C565" i="1"/>
  <c r="D564" i="1"/>
  <c r="C564" i="1"/>
  <c r="H563" i="1"/>
  <c r="D563" i="1"/>
  <c r="C563" i="1"/>
  <c r="G563" i="1" s="1"/>
  <c r="G562" i="1"/>
  <c r="D562" i="1"/>
  <c r="H562" i="1" s="1"/>
  <c r="C562" i="1"/>
  <c r="H560" i="1"/>
  <c r="D560" i="1"/>
  <c r="C560" i="1"/>
  <c r="G560" i="1" s="1"/>
  <c r="G559" i="1"/>
  <c r="D559" i="1"/>
  <c r="H559" i="1" s="1"/>
  <c r="C559" i="1"/>
  <c r="D558" i="1"/>
  <c r="C558" i="1"/>
  <c r="H557" i="1"/>
  <c r="D557" i="1"/>
  <c r="C557" i="1"/>
  <c r="G557" i="1" s="1"/>
  <c r="D556" i="1"/>
  <c r="H556" i="1" s="1"/>
  <c r="C556" i="1"/>
  <c r="D555" i="1"/>
  <c r="C555" i="1"/>
  <c r="H554" i="1"/>
  <c r="D554" i="1"/>
  <c r="C554" i="1"/>
  <c r="G554" i="1" s="1"/>
  <c r="G553" i="1"/>
  <c r="D553" i="1"/>
  <c r="H553" i="1" s="1"/>
  <c r="C553" i="1"/>
  <c r="D552" i="1"/>
  <c r="C552" i="1"/>
  <c r="H551" i="1"/>
  <c r="D551" i="1"/>
  <c r="C551" i="1"/>
  <c r="G551" i="1" s="1"/>
  <c r="G550" i="1"/>
  <c r="D550" i="1"/>
  <c r="H550" i="1" s="1"/>
  <c r="C550" i="1"/>
  <c r="D549" i="1"/>
  <c r="C549" i="1"/>
  <c r="H548" i="1"/>
  <c r="D548" i="1"/>
  <c r="C548" i="1"/>
  <c r="D547" i="1"/>
  <c r="C547" i="1"/>
  <c r="H546" i="1"/>
  <c r="D546" i="1"/>
  <c r="C546" i="1"/>
  <c r="G546" i="1" s="1"/>
  <c r="D545" i="1"/>
  <c r="C545" i="1"/>
  <c r="G545" i="1" s="1"/>
  <c r="D544" i="1"/>
  <c r="C544" i="1"/>
  <c r="G544" i="1" s="1"/>
  <c r="D543" i="1"/>
  <c r="C543" i="1"/>
  <c r="H542" i="1"/>
  <c r="D542" i="1"/>
  <c r="C542" i="1"/>
  <c r="D541" i="1"/>
  <c r="C541" i="1"/>
  <c r="H540" i="1"/>
  <c r="D540" i="1"/>
  <c r="C540" i="1"/>
  <c r="G540" i="1" s="1"/>
  <c r="D539" i="1"/>
  <c r="H539" i="1" s="1"/>
  <c r="C539" i="1"/>
  <c r="G538" i="1"/>
  <c r="D538" i="1"/>
  <c r="H538" i="1" s="1"/>
  <c r="C538" i="1"/>
  <c r="D537" i="1"/>
  <c r="C537" i="1"/>
  <c r="H536" i="1"/>
  <c r="D536" i="1"/>
  <c r="C536" i="1"/>
  <c r="D535" i="1"/>
  <c r="C535" i="1"/>
  <c r="H534" i="1"/>
  <c r="D534" i="1"/>
  <c r="C534" i="1"/>
  <c r="G534" i="1" s="1"/>
  <c r="D533" i="1"/>
  <c r="H533" i="1" s="1"/>
  <c r="C533" i="1"/>
  <c r="G533" i="1" s="1"/>
  <c r="G532" i="1"/>
  <c r="D532" i="1"/>
  <c r="H532" i="1" s="1"/>
  <c r="C532" i="1"/>
  <c r="D531" i="1"/>
  <c r="C531" i="1"/>
  <c r="H530" i="1"/>
  <c r="D530" i="1"/>
  <c r="C530" i="1"/>
  <c r="D529" i="1"/>
  <c r="C529" i="1"/>
  <c r="H528" i="1"/>
  <c r="D528" i="1"/>
  <c r="C528" i="1"/>
  <c r="G528" i="1" s="1"/>
  <c r="D527" i="1"/>
  <c r="H527" i="1" s="1"/>
  <c r="C527" i="1"/>
  <c r="G526" i="1"/>
  <c r="D526" i="1"/>
  <c r="H526" i="1" s="1"/>
  <c r="C526" i="1"/>
  <c r="D525" i="1"/>
  <c r="C525" i="1"/>
  <c r="H524" i="1"/>
  <c r="D524" i="1"/>
  <c r="C524" i="1"/>
  <c r="D523" i="1"/>
  <c r="H521" i="1"/>
  <c r="D521" i="1"/>
  <c r="C521" i="1"/>
  <c r="G521" i="1" s="1"/>
  <c r="D520" i="1"/>
  <c r="H520" i="1" s="1"/>
  <c r="C520" i="1"/>
  <c r="D519" i="1"/>
  <c r="C519" i="1"/>
  <c r="G519" i="1" s="1"/>
  <c r="D518" i="1"/>
  <c r="H518" i="1" s="1"/>
  <c r="C518" i="1"/>
  <c r="G517" i="1"/>
  <c r="D517" i="1"/>
  <c r="H517" i="1" s="1"/>
  <c r="C517" i="1"/>
  <c r="H516" i="1"/>
  <c r="D516" i="1"/>
  <c r="C516" i="1"/>
  <c r="G516" i="1" s="1"/>
  <c r="H515" i="1"/>
  <c r="D515" i="1"/>
  <c r="C515" i="1"/>
  <c r="G515" i="1" s="1"/>
  <c r="D514" i="1"/>
  <c r="H514" i="1" s="1"/>
  <c r="C514" i="1"/>
  <c r="D513" i="1"/>
  <c r="C513" i="1"/>
  <c r="G513" i="1" s="1"/>
  <c r="D512" i="1"/>
  <c r="H512" i="1" s="1"/>
  <c r="C512" i="1"/>
  <c r="G511" i="1"/>
  <c r="D511" i="1"/>
  <c r="H511" i="1" s="1"/>
  <c r="C511" i="1"/>
  <c r="H510" i="1"/>
  <c r="D510" i="1"/>
  <c r="C510" i="1"/>
  <c r="G510" i="1" s="1"/>
  <c r="D509" i="1"/>
  <c r="D508" i="1"/>
  <c r="C508" i="1"/>
  <c r="H507" i="1"/>
  <c r="D507" i="1"/>
  <c r="C507" i="1"/>
  <c r="G507" i="1" s="1"/>
  <c r="D506" i="1"/>
  <c r="H506" i="1" s="1"/>
  <c r="C506" i="1"/>
  <c r="G506" i="1" s="1"/>
  <c r="G505" i="1"/>
  <c r="D505" i="1"/>
  <c r="H505" i="1" s="1"/>
  <c r="C505" i="1"/>
  <c r="D504" i="1"/>
  <c r="C504" i="1"/>
  <c r="H503" i="1"/>
  <c r="D503" i="1"/>
  <c r="C503" i="1"/>
  <c r="D502" i="1"/>
  <c r="C502" i="1"/>
  <c r="H501" i="1"/>
  <c r="D501" i="1"/>
  <c r="C501" i="1"/>
  <c r="G501" i="1" s="1"/>
  <c r="D500" i="1"/>
  <c r="H500" i="1" s="1"/>
  <c r="C500" i="1"/>
  <c r="G500" i="1" s="1"/>
  <c r="G499" i="1"/>
  <c r="D499" i="1"/>
  <c r="H499" i="1" s="1"/>
  <c r="C499" i="1"/>
  <c r="D498" i="1"/>
  <c r="C498" i="1"/>
  <c r="H497" i="1"/>
  <c r="D497" i="1"/>
  <c r="C497" i="1"/>
  <c r="D496" i="1"/>
  <c r="C496" i="1"/>
  <c r="H495" i="1"/>
  <c r="D495" i="1"/>
  <c r="C495" i="1"/>
  <c r="G495" i="1" s="1"/>
  <c r="D494" i="1"/>
  <c r="H494" i="1" s="1"/>
  <c r="C494" i="1"/>
  <c r="G494" i="1" s="1"/>
  <c r="G493" i="1"/>
  <c r="D493" i="1"/>
  <c r="H493" i="1" s="1"/>
  <c r="C493" i="1"/>
  <c r="D492" i="1"/>
  <c r="C492" i="1"/>
  <c r="H491" i="1"/>
  <c r="D491" i="1"/>
  <c r="C491" i="1"/>
  <c r="D490" i="1"/>
  <c r="C490" i="1"/>
  <c r="H489" i="1"/>
  <c r="D489" i="1"/>
  <c r="C489" i="1"/>
  <c r="G489" i="1" s="1"/>
  <c r="D488" i="1"/>
  <c r="H488" i="1" s="1"/>
  <c r="C488" i="1"/>
  <c r="G488" i="1" s="1"/>
  <c r="G487" i="1"/>
  <c r="D487" i="1"/>
  <c r="H487" i="1" s="1"/>
  <c r="C487" i="1"/>
  <c r="D486" i="1"/>
  <c r="C486" i="1"/>
  <c r="H485" i="1"/>
  <c r="D485" i="1"/>
  <c r="C485" i="1"/>
  <c r="D484" i="1"/>
  <c r="C484" i="1"/>
  <c r="H483" i="1"/>
  <c r="D483" i="1"/>
  <c r="C483" i="1"/>
  <c r="G483" i="1" s="1"/>
  <c r="D482" i="1"/>
  <c r="H482" i="1" s="1"/>
  <c r="C482" i="1"/>
  <c r="G482" i="1" s="1"/>
  <c r="G481" i="1"/>
  <c r="D481" i="1"/>
  <c r="H481" i="1" s="1"/>
  <c r="C481" i="1"/>
  <c r="D480" i="1"/>
  <c r="C480" i="1"/>
  <c r="H479" i="1"/>
  <c r="D479" i="1"/>
  <c r="C479" i="1"/>
  <c r="D478" i="1"/>
  <c r="C478" i="1"/>
  <c r="H477" i="1"/>
  <c r="D477" i="1"/>
  <c r="C477" i="1"/>
  <c r="G477" i="1" s="1"/>
  <c r="D476" i="1"/>
  <c r="H476" i="1" s="1"/>
  <c r="C476" i="1"/>
  <c r="G476" i="1" s="1"/>
  <c r="G475" i="1"/>
  <c r="D475" i="1"/>
  <c r="H475" i="1" s="1"/>
  <c r="C475" i="1"/>
  <c r="D474" i="1"/>
  <c r="C474" i="1"/>
  <c r="H473" i="1"/>
  <c r="D473" i="1"/>
  <c r="C473" i="1"/>
  <c r="D472" i="1"/>
  <c r="C472" i="1"/>
  <c r="H471" i="1"/>
  <c r="D471" i="1"/>
  <c r="C471" i="1"/>
  <c r="G471" i="1" s="1"/>
  <c r="D470" i="1"/>
  <c r="C470" i="1"/>
  <c r="G469" i="1"/>
  <c r="D469" i="1"/>
  <c r="H469" i="1" s="1"/>
  <c r="C469" i="1"/>
  <c r="G468" i="1"/>
  <c r="D468" i="1"/>
  <c r="C468" i="1"/>
  <c r="H468" i="1" s="1"/>
  <c r="D467" i="1"/>
  <c r="C467" i="1"/>
  <c r="G467" i="1" s="1"/>
  <c r="D466" i="1"/>
  <c r="H465" i="1"/>
  <c r="D465" i="1"/>
  <c r="C465" i="1"/>
  <c r="G465" i="1" s="1"/>
  <c r="D464" i="1"/>
  <c r="H464" i="1" s="1"/>
  <c r="C464" i="1"/>
  <c r="G463" i="1"/>
  <c r="D463" i="1"/>
  <c r="H463" i="1" s="1"/>
  <c r="C463" i="1"/>
  <c r="H462" i="1"/>
  <c r="G462" i="1"/>
  <c r="D462" i="1"/>
  <c r="C462" i="1"/>
  <c r="D461" i="1"/>
  <c r="C461" i="1"/>
  <c r="G460" i="1"/>
  <c r="D460" i="1"/>
  <c r="H460" i="1" s="1"/>
  <c r="C460" i="1"/>
  <c r="D459" i="1"/>
  <c r="C459" i="1"/>
  <c r="H458" i="1"/>
  <c r="D458" i="1"/>
  <c r="C458" i="1"/>
  <c r="D457" i="1"/>
  <c r="C457" i="1"/>
  <c r="H456" i="1"/>
  <c r="D456" i="1"/>
  <c r="C456" i="1"/>
  <c r="G456" i="1" s="1"/>
  <c r="D455" i="1"/>
  <c r="H455" i="1" s="1"/>
  <c r="C455" i="1"/>
  <c r="G454" i="1"/>
  <c r="D454" i="1"/>
  <c r="H454" i="1" s="1"/>
  <c r="C454" i="1"/>
  <c r="D453" i="1"/>
  <c r="D452" i="1"/>
  <c r="C452" i="1"/>
  <c r="G451" i="1"/>
  <c r="D451" i="1"/>
  <c r="H451" i="1" s="1"/>
  <c r="C451" i="1"/>
  <c r="D450" i="1"/>
  <c r="C450" i="1"/>
  <c r="H449" i="1"/>
  <c r="D449" i="1"/>
  <c r="C449" i="1"/>
  <c r="D448" i="1"/>
  <c r="C448" i="1"/>
  <c r="H447" i="1"/>
  <c r="D447" i="1"/>
  <c r="C447" i="1"/>
  <c r="G447" i="1" s="1"/>
  <c r="D446" i="1"/>
  <c r="H446" i="1" s="1"/>
  <c r="C446" i="1"/>
  <c r="G445" i="1"/>
  <c r="D445" i="1"/>
  <c r="H445" i="1" s="1"/>
  <c r="C445" i="1"/>
  <c r="H444" i="1"/>
  <c r="G444" i="1"/>
  <c r="D444" i="1"/>
  <c r="C444" i="1"/>
  <c r="D443" i="1"/>
  <c r="C443" i="1"/>
  <c r="G442" i="1"/>
  <c r="D442" i="1"/>
  <c r="H442" i="1" s="1"/>
  <c r="C442" i="1"/>
  <c r="D441" i="1"/>
  <c r="C441" i="1"/>
  <c r="H440" i="1"/>
  <c r="D440" i="1"/>
  <c r="C440" i="1"/>
  <c r="D439" i="1"/>
  <c r="C439" i="1"/>
  <c r="H438" i="1"/>
  <c r="D438" i="1"/>
  <c r="C438" i="1"/>
  <c r="G438" i="1" s="1"/>
  <c r="D437" i="1"/>
  <c r="H437" i="1" s="1"/>
  <c r="C437" i="1"/>
  <c r="G436" i="1"/>
  <c r="D436" i="1"/>
  <c r="H436" i="1" s="1"/>
  <c r="C436" i="1"/>
  <c r="H435" i="1"/>
  <c r="G435" i="1"/>
  <c r="D435" i="1"/>
  <c r="C435" i="1"/>
  <c r="D434" i="1"/>
  <c r="C434" i="1"/>
  <c r="G433" i="1"/>
  <c r="D433" i="1"/>
  <c r="H433" i="1" s="1"/>
  <c r="C433" i="1"/>
  <c r="D432" i="1"/>
  <c r="C432" i="1"/>
  <c r="H431" i="1"/>
  <c r="D431" i="1"/>
  <c r="C431" i="1"/>
  <c r="D430" i="1"/>
  <c r="C430" i="1"/>
  <c r="H429" i="1"/>
  <c r="D429" i="1"/>
  <c r="C429" i="1"/>
  <c r="G429" i="1" s="1"/>
  <c r="D428" i="1"/>
  <c r="H428" i="1" s="1"/>
  <c r="C428" i="1"/>
  <c r="G427" i="1"/>
  <c r="D427" i="1"/>
  <c r="H427" i="1" s="1"/>
  <c r="C427" i="1"/>
  <c r="H426" i="1"/>
  <c r="G426" i="1"/>
  <c r="D426" i="1"/>
  <c r="C426" i="1"/>
  <c r="D425" i="1"/>
  <c r="C425" i="1"/>
  <c r="G424" i="1"/>
  <c r="D424" i="1"/>
  <c r="H424" i="1" s="1"/>
  <c r="C424" i="1"/>
  <c r="D423" i="1"/>
  <c r="C423" i="1"/>
  <c r="H422" i="1"/>
  <c r="D422" i="1"/>
  <c r="C422" i="1"/>
  <c r="D421" i="1"/>
  <c r="C421" i="1"/>
  <c r="H420" i="1"/>
  <c r="D420" i="1"/>
  <c r="C420" i="1"/>
  <c r="G420" i="1" s="1"/>
  <c r="D419" i="1"/>
  <c r="H419" i="1" s="1"/>
  <c r="C419" i="1"/>
  <c r="G418" i="1"/>
  <c r="D418" i="1"/>
  <c r="H418" i="1" s="1"/>
  <c r="C418" i="1"/>
  <c r="H417" i="1"/>
  <c r="G417" i="1"/>
  <c r="D417" i="1"/>
  <c r="C417" i="1"/>
  <c r="D416" i="1"/>
  <c r="C416" i="1"/>
  <c r="D415" i="1"/>
  <c r="D413" i="1"/>
  <c r="D412" i="1"/>
  <c r="C412" i="1"/>
  <c r="D411" i="1"/>
  <c r="C411" i="1"/>
  <c r="G406" i="1"/>
  <c r="D406" i="1"/>
  <c r="C406" i="1"/>
  <c r="H406" i="1" s="1"/>
  <c r="D405" i="1"/>
  <c r="C405" i="1"/>
  <c r="D404" i="1"/>
  <c r="C404" i="1"/>
  <c r="D402" i="1"/>
  <c r="D401" i="1"/>
  <c r="H401" i="1" s="1"/>
  <c r="C401" i="1"/>
  <c r="D400" i="1"/>
  <c r="H400" i="1" s="1"/>
  <c r="C400" i="1"/>
  <c r="G399" i="1"/>
  <c r="D399" i="1"/>
  <c r="C399" i="1"/>
  <c r="H399" i="1" s="1"/>
  <c r="D398" i="1"/>
  <c r="C398" i="1"/>
  <c r="G397" i="1"/>
  <c r="D397" i="1"/>
  <c r="C397" i="1"/>
  <c r="H397" i="1" s="1"/>
  <c r="H396" i="1"/>
  <c r="G396" i="1"/>
  <c r="D396" i="1"/>
  <c r="C396" i="1"/>
  <c r="D395" i="1"/>
  <c r="C395" i="1"/>
  <c r="H394" i="1"/>
  <c r="G394" i="1"/>
  <c r="D394" i="1"/>
  <c r="C394" i="1"/>
  <c r="D393" i="1"/>
  <c r="G393" i="1" s="1"/>
  <c r="C393" i="1"/>
  <c r="H393" i="1" s="1"/>
  <c r="D392" i="1"/>
  <c r="C392" i="1"/>
  <c r="G392" i="1" s="1"/>
  <c r="H391" i="1"/>
  <c r="G391" i="1"/>
  <c r="D391" i="1"/>
  <c r="C391" i="1"/>
  <c r="D390" i="1"/>
  <c r="C390" i="1"/>
  <c r="H389" i="1"/>
  <c r="D389" i="1"/>
  <c r="C389" i="1"/>
  <c r="D388" i="1"/>
  <c r="C388" i="1"/>
  <c r="D387" i="1"/>
  <c r="C387" i="1"/>
  <c r="D386" i="1"/>
  <c r="D385" i="1"/>
  <c r="C385" i="1"/>
  <c r="H384" i="1"/>
  <c r="D384" i="1"/>
  <c r="C384" i="1"/>
  <c r="G384" i="1" s="1"/>
  <c r="H383" i="1"/>
  <c r="D383" i="1"/>
  <c r="C383" i="1"/>
  <c r="D382" i="1"/>
  <c r="C382" i="1"/>
  <c r="D381" i="1"/>
  <c r="C381" i="1"/>
  <c r="G381" i="1" s="1"/>
  <c r="D380" i="1"/>
  <c r="C380" i="1"/>
  <c r="D379" i="1"/>
  <c r="C379" i="1"/>
  <c r="G379" i="1" s="1"/>
  <c r="G378" i="1"/>
  <c r="D378" i="1"/>
  <c r="C378" i="1"/>
  <c r="H378" i="1" s="1"/>
  <c r="D377" i="1"/>
  <c r="C377" i="1"/>
  <c r="H376" i="1"/>
  <c r="G376" i="1"/>
  <c r="D376" i="1"/>
  <c r="C376" i="1"/>
  <c r="D375" i="1"/>
  <c r="G375" i="1" s="1"/>
  <c r="C375" i="1"/>
  <c r="H375" i="1" s="1"/>
  <c r="D374" i="1"/>
  <c r="C374" i="1"/>
  <c r="G374" i="1" s="1"/>
  <c r="H373" i="1"/>
  <c r="G373" i="1"/>
  <c r="D373" i="1"/>
  <c r="C373" i="1"/>
  <c r="D372" i="1"/>
  <c r="C372" i="1"/>
  <c r="H371" i="1"/>
  <c r="D371" i="1"/>
  <c r="C371" i="1"/>
  <c r="D370" i="1"/>
  <c r="C370" i="1"/>
  <c r="D369" i="1"/>
  <c r="C369" i="1"/>
  <c r="D368" i="1"/>
  <c r="C368" i="1"/>
  <c r="H368" i="1" s="1"/>
  <c r="D367" i="1"/>
  <c r="C367" i="1"/>
  <c r="H366" i="1"/>
  <c r="D366" i="1"/>
  <c r="C366" i="1"/>
  <c r="G366" i="1" s="1"/>
  <c r="D365" i="1"/>
  <c r="H365" i="1" s="1"/>
  <c r="C365" i="1"/>
  <c r="D364" i="1"/>
  <c r="C364" i="1"/>
  <c r="D363" i="1"/>
  <c r="C363" i="1"/>
  <c r="H363" i="1" s="1"/>
  <c r="D362" i="1"/>
  <c r="C362" i="1"/>
  <c r="D361" i="1"/>
  <c r="C361" i="1"/>
  <c r="H361" i="1" s="1"/>
  <c r="H360" i="1"/>
  <c r="G360" i="1"/>
  <c r="D360" i="1"/>
  <c r="C360" i="1"/>
  <c r="D359" i="1"/>
  <c r="C359" i="1"/>
  <c r="D358" i="1"/>
  <c r="D357" i="1"/>
  <c r="C357" i="1"/>
  <c r="H356" i="1"/>
  <c r="D356" i="1"/>
  <c r="C356" i="1"/>
  <c r="D355" i="1"/>
  <c r="H355" i="1" s="1"/>
  <c r="C355" i="1"/>
  <c r="D354" i="1"/>
  <c r="C354" i="1"/>
  <c r="H353" i="1"/>
  <c r="D353" i="1"/>
  <c r="C353" i="1"/>
  <c r="D352" i="1"/>
  <c r="C352" i="1"/>
  <c r="H351" i="1"/>
  <c r="D351" i="1"/>
  <c r="C351" i="1"/>
  <c r="G351" i="1" s="1"/>
  <c r="D350" i="1"/>
  <c r="H350" i="1" s="1"/>
  <c r="C350" i="1"/>
  <c r="D349" i="1"/>
  <c r="H349" i="1" s="1"/>
  <c r="C349" i="1"/>
  <c r="H348" i="1"/>
  <c r="G348" i="1"/>
  <c r="D348" i="1"/>
  <c r="C348" i="1"/>
  <c r="D347" i="1"/>
  <c r="C347" i="1"/>
  <c r="H346" i="1"/>
  <c r="G346" i="1"/>
  <c r="D346" i="1"/>
  <c r="C346" i="1"/>
  <c r="D345" i="1"/>
  <c r="D344" i="1"/>
  <c r="C344" i="1"/>
  <c r="H343" i="1"/>
  <c r="G343" i="1"/>
  <c r="D343" i="1"/>
  <c r="C343" i="1"/>
  <c r="D342" i="1"/>
  <c r="G342" i="1" s="1"/>
  <c r="C342" i="1"/>
  <c r="H342" i="1" s="1"/>
  <c r="D341" i="1"/>
  <c r="C341" i="1"/>
  <c r="G341" i="1" s="1"/>
  <c r="H340" i="1"/>
  <c r="G340" i="1"/>
  <c r="D340" i="1"/>
  <c r="C340" i="1"/>
  <c r="D339" i="1"/>
  <c r="C339" i="1"/>
  <c r="H338" i="1"/>
  <c r="D338" i="1"/>
  <c r="C338" i="1"/>
  <c r="D337" i="1"/>
  <c r="H337" i="1" s="1"/>
  <c r="C337" i="1"/>
  <c r="D336" i="1"/>
  <c r="C336" i="1"/>
  <c r="H335" i="1"/>
  <c r="D335" i="1"/>
  <c r="C335" i="1"/>
  <c r="D334" i="1"/>
  <c r="C334" i="1"/>
  <c r="H333" i="1"/>
  <c r="D333" i="1"/>
  <c r="C333" i="1"/>
  <c r="G333" i="1" s="1"/>
  <c r="H332" i="1"/>
  <c r="D332" i="1"/>
  <c r="C332" i="1"/>
  <c r="D331" i="1"/>
  <c r="C331" i="1"/>
  <c r="H330" i="1"/>
  <c r="G330" i="1"/>
  <c r="D330" i="1"/>
  <c r="C330" i="1"/>
  <c r="D329" i="1"/>
  <c r="G329" i="1" s="1"/>
  <c r="C329" i="1"/>
  <c r="H329" i="1" s="1"/>
  <c r="D328" i="1"/>
  <c r="C328" i="1"/>
  <c r="H327" i="1"/>
  <c r="G327" i="1"/>
  <c r="D327" i="1"/>
  <c r="C327" i="1"/>
  <c r="G326" i="1"/>
  <c r="D326" i="1"/>
  <c r="C326" i="1"/>
  <c r="H326" i="1" s="1"/>
  <c r="D325" i="1"/>
  <c r="C325" i="1"/>
  <c r="H324" i="1"/>
  <c r="G324" i="1"/>
  <c r="D324" i="1"/>
  <c r="C324" i="1"/>
  <c r="D323" i="1"/>
  <c r="G323" i="1" s="1"/>
  <c r="C323" i="1"/>
  <c r="H323" i="1" s="1"/>
  <c r="D322" i="1"/>
  <c r="C322" i="1"/>
  <c r="H321" i="1"/>
  <c r="G321" i="1"/>
  <c r="D321" i="1"/>
  <c r="C321" i="1"/>
  <c r="D320" i="1"/>
  <c r="C320" i="1"/>
  <c r="H320" i="1" s="1"/>
  <c r="D319" i="1"/>
  <c r="C319" i="1"/>
  <c r="D318" i="1"/>
  <c r="C318" i="1"/>
  <c r="G318" i="1" s="1"/>
  <c r="D317" i="1"/>
  <c r="C317" i="1"/>
  <c r="H317" i="1" s="1"/>
  <c r="D316" i="1"/>
  <c r="C316" i="1"/>
  <c r="D315" i="1"/>
  <c r="C315" i="1"/>
  <c r="H315" i="1" s="1"/>
  <c r="D314" i="1"/>
  <c r="C314" i="1"/>
  <c r="H314" i="1" s="1"/>
  <c r="D313" i="1"/>
  <c r="C313" i="1"/>
  <c r="H312" i="1"/>
  <c r="D312" i="1"/>
  <c r="C312" i="1"/>
  <c r="G312" i="1" s="1"/>
  <c r="D311" i="1"/>
  <c r="G311" i="1" s="1"/>
  <c r="C311" i="1"/>
  <c r="H311" i="1" s="1"/>
  <c r="D310" i="1"/>
  <c r="C310" i="1"/>
  <c r="H309" i="1"/>
  <c r="G309" i="1"/>
  <c r="D309" i="1"/>
  <c r="C309" i="1"/>
  <c r="D308" i="1"/>
  <c r="C308" i="1"/>
  <c r="H308" i="1" s="1"/>
  <c r="D307" i="1"/>
  <c r="C307" i="1"/>
  <c r="D306" i="1"/>
  <c r="D305" i="1"/>
  <c r="C305" i="1"/>
  <c r="H305" i="1" s="1"/>
  <c r="D304" i="1"/>
  <c r="C304" i="1"/>
  <c r="H303" i="1"/>
  <c r="G303" i="1"/>
  <c r="D303" i="1"/>
  <c r="C303" i="1"/>
  <c r="G302" i="1"/>
  <c r="D302" i="1"/>
  <c r="C302" i="1"/>
  <c r="H302" i="1" s="1"/>
  <c r="D301" i="1"/>
  <c r="C301" i="1"/>
  <c r="H300" i="1"/>
  <c r="G300" i="1"/>
  <c r="D300" i="1"/>
  <c r="C300" i="1"/>
  <c r="D299" i="1"/>
  <c r="C299" i="1"/>
  <c r="H299" i="1" s="1"/>
  <c r="D298" i="1"/>
  <c r="C298" i="1"/>
  <c r="H297" i="1"/>
  <c r="G297" i="1"/>
  <c r="D297" i="1"/>
  <c r="C297" i="1"/>
  <c r="G296" i="1"/>
  <c r="D296" i="1"/>
  <c r="C296" i="1"/>
  <c r="H296" i="1" s="1"/>
  <c r="D295" i="1"/>
  <c r="C295" i="1"/>
  <c r="H294" i="1"/>
  <c r="G294" i="1"/>
  <c r="D294" i="1"/>
  <c r="C294" i="1"/>
  <c r="D293" i="1"/>
  <c r="D292" i="1"/>
  <c r="C292" i="1"/>
  <c r="D291" i="1"/>
  <c r="C291" i="1"/>
  <c r="H291" i="1" s="1"/>
  <c r="G290" i="1"/>
  <c r="D290" i="1"/>
  <c r="C290" i="1"/>
  <c r="H290" i="1" s="1"/>
  <c r="D289" i="1"/>
  <c r="C289" i="1"/>
  <c r="H288" i="1"/>
  <c r="G288" i="1"/>
  <c r="D288" i="1"/>
  <c r="C288" i="1"/>
  <c r="D284" i="1"/>
  <c r="C284" i="1"/>
  <c r="H284" i="1" s="1"/>
  <c r="D283" i="1"/>
  <c r="C283" i="1"/>
  <c r="H282" i="1"/>
  <c r="G282" i="1"/>
  <c r="D282" i="1"/>
  <c r="C282" i="1"/>
  <c r="G281" i="1"/>
  <c r="D281" i="1"/>
  <c r="C281" i="1"/>
  <c r="H281" i="1" s="1"/>
  <c r="D280" i="1"/>
  <c r="C280" i="1"/>
  <c r="H279" i="1"/>
  <c r="G279" i="1"/>
  <c r="D279" i="1"/>
  <c r="C279" i="1"/>
  <c r="D278" i="1"/>
  <c r="C278" i="1"/>
  <c r="H278" i="1" s="1"/>
  <c r="D277" i="1"/>
  <c r="C277" i="1"/>
  <c r="H276" i="1"/>
  <c r="G276" i="1"/>
  <c r="D276" i="1"/>
  <c r="C276" i="1"/>
  <c r="G275" i="1"/>
  <c r="D275" i="1"/>
  <c r="C275" i="1"/>
  <c r="H275" i="1" s="1"/>
  <c r="D274" i="1"/>
  <c r="C274" i="1"/>
  <c r="D273" i="1"/>
  <c r="C273" i="1"/>
  <c r="H273" i="1" s="1"/>
  <c r="D272" i="1"/>
  <c r="C272" i="1"/>
  <c r="H272" i="1" s="1"/>
  <c r="D271" i="1"/>
  <c r="C271" i="1"/>
  <c r="D270" i="1"/>
  <c r="C270" i="1"/>
  <c r="H270" i="1" s="1"/>
  <c r="D269" i="1"/>
  <c r="D268" i="1"/>
  <c r="C268" i="1"/>
  <c r="H267" i="1"/>
  <c r="G267" i="1"/>
  <c r="D267" i="1"/>
  <c r="C267" i="1"/>
  <c r="D266" i="1"/>
  <c r="C266" i="1"/>
  <c r="H266" i="1" s="1"/>
  <c r="D265" i="1"/>
  <c r="C265" i="1"/>
  <c r="H264" i="1"/>
  <c r="G264" i="1"/>
  <c r="D264" i="1"/>
  <c r="C264" i="1"/>
  <c r="G263" i="1"/>
  <c r="D263" i="1"/>
  <c r="C263" i="1"/>
  <c r="H263" i="1" s="1"/>
  <c r="D262" i="1"/>
  <c r="C262" i="1"/>
  <c r="H261" i="1"/>
  <c r="G261" i="1"/>
  <c r="D261" i="1"/>
  <c r="C261" i="1"/>
  <c r="D260" i="1"/>
  <c r="C260" i="1"/>
  <c r="H260" i="1" s="1"/>
  <c r="H258" i="1"/>
  <c r="G258" i="1"/>
  <c r="D258" i="1"/>
  <c r="C258" i="1"/>
  <c r="D257" i="1"/>
  <c r="G257" i="1" s="1"/>
  <c r="C257" i="1"/>
  <c r="D256" i="1"/>
  <c r="C256" i="1"/>
  <c r="H255" i="1"/>
  <c r="G255" i="1"/>
  <c r="D255" i="1"/>
  <c r="C255" i="1"/>
  <c r="D254" i="1"/>
  <c r="C254" i="1"/>
  <c r="H254" i="1" s="1"/>
  <c r="D253" i="1"/>
  <c r="C253" i="1"/>
  <c r="H252" i="1"/>
  <c r="G252" i="1"/>
  <c r="D252" i="1"/>
  <c r="C252" i="1"/>
  <c r="D251" i="1"/>
  <c r="G251" i="1" s="1"/>
  <c r="C251" i="1"/>
  <c r="D250" i="1"/>
  <c r="C250" i="1"/>
  <c r="H249" i="1"/>
  <c r="G249" i="1"/>
  <c r="D249" i="1"/>
  <c r="C249" i="1"/>
  <c r="D248" i="1"/>
  <c r="D247" i="1"/>
  <c r="C247" i="1"/>
  <c r="D246" i="1"/>
  <c r="C246" i="1"/>
  <c r="H246" i="1" s="1"/>
  <c r="D245" i="1"/>
  <c r="G245" i="1" s="1"/>
  <c r="C245" i="1"/>
  <c r="D244" i="1"/>
  <c r="C244" i="1"/>
  <c r="D243" i="1"/>
  <c r="C243" i="1"/>
  <c r="H243" i="1" s="1"/>
  <c r="D242" i="1"/>
  <c r="C242" i="1"/>
  <c r="H242" i="1" s="1"/>
  <c r="D241" i="1"/>
  <c r="C241" i="1"/>
  <c r="C240" i="1"/>
  <c r="D239" i="1"/>
  <c r="C239" i="1"/>
  <c r="D238" i="1"/>
  <c r="C238" i="1"/>
  <c r="D237" i="1"/>
  <c r="C237" i="1"/>
  <c r="H237" i="1" s="1"/>
  <c r="D236" i="1"/>
  <c r="C236" i="1"/>
  <c r="D235" i="1"/>
  <c r="C235" i="1"/>
  <c r="G234" i="1"/>
  <c r="D234" i="1"/>
  <c r="C234" i="1"/>
  <c r="H234" i="1" s="1"/>
  <c r="D233" i="1"/>
  <c r="C233" i="1"/>
  <c r="D232" i="1"/>
  <c r="C232" i="1"/>
  <c r="D231" i="1"/>
  <c r="C231" i="1"/>
  <c r="H231" i="1" s="1"/>
  <c r="D230" i="1"/>
  <c r="C230" i="1"/>
  <c r="H230" i="1" s="1"/>
  <c r="D229" i="1"/>
  <c r="C229" i="1"/>
  <c r="D228" i="1"/>
  <c r="C228" i="1"/>
  <c r="H228" i="1" s="1"/>
  <c r="D227" i="1"/>
  <c r="C227" i="1"/>
  <c r="D226" i="1"/>
  <c r="C226" i="1"/>
  <c r="D225" i="1"/>
  <c r="C225" i="1"/>
  <c r="H225" i="1" s="1"/>
  <c r="D224" i="1"/>
  <c r="D223" i="1"/>
  <c r="C223" i="1"/>
  <c r="H222" i="1"/>
  <c r="G222" i="1"/>
  <c r="D222" i="1"/>
  <c r="C222" i="1"/>
  <c r="D221" i="1"/>
  <c r="G221" i="1" s="1"/>
  <c r="C221" i="1"/>
  <c r="G219" i="1"/>
  <c r="D219" i="1"/>
  <c r="C219" i="1"/>
  <c r="H219" i="1" s="1"/>
  <c r="D218" i="1"/>
  <c r="C218" i="1"/>
  <c r="H218" i="1" s="1"/>
  <c r="D217" i="1"/>
  <c r="C217" i="1"/>
  <c r="D216" i="1"/>
  <c r="C216" i="1"/>
  <c r="H216" i="1" s="1"/>
  <c r="D215" i="1"/>
  <c r="C215" i="1"/>
  <c r="D214" i="1"/>
  <c r="C214" i="1"/>
  <c r="D213" i="1"/>
  <c r="C213" i="1"/>
  <c r="H213" i="1" s="1"/>
  <c r="D212" i="1"/>
  <c r="C212" i="1"/>
  <c r="H212" i="1" s="1"/>
  <c r="D211" i="1"/>
  <c r="H210" i="1"/>
  <c r="D210" i="1"/>
  <c r="C210" i="1"/>
  <c r="G210" i="1" s="1"/>
  <c r="D209" i="1"/>
  <c r="C209" i="1"/>
  <c r="D208" i="1"/>
  <c r="C208" i="1"/>
  <c r="D207" i="1"/>
  <c r="C207" i="1"/>
  <c r="D206" i="1"/>
  <c r="D205" i="1"/>
  <c r="C205" i="1"/>
  <c r="H204" i="1"/>
  <c r="G204" i="1"/>
  <c r="D204" i="1"/>
  <c r="C204" i="1"/>
  <c r="D203" i="1"/>
  <c r="G203" i="1" s="1"/>
  <c r="C203" i="1"/>
  <c r="D202" i="1"/>
  <c r="C202" i="1"/>
  <c r="H201" i="1"/>
  <c r="G201" i="1"/>
  <c r="D201" i="1"/>
  <c r="C201" i="1"/>
  <c r="D200" i="1"/>
  <c r="C200" i="1"/>
  <c r="H200" i="1" s="1"/>
  <c r="D199" i="1"/>
  <c r="C199" i="1"/>
  <c r="D198" i="1"/>
  <c r="C198" i="1"/>
  <c r="H198" i="1" s="1"/>
  <c r="D197" i="1"/>
  <c r="G197" i="1" s="1"/>
  <c r="C197" i="1"/>
  <c r="D196" i="1"/>
  <c r="C196" i="1"/>
  <c r="H195" i="1"/>
  <c r="G195" i="1"/>
  <c r="D195" i="1"/>
  <c r="C195" i="1"/>
  <c r="D194" i="1"/>
  <c r="C194" i="1"/>
  <c r="H194" i="1" s="1"/>
  <c r="D193" i="1"/>
  <c r="C193" i="1"/>
  <c r="D191" i="1"/>
  <c r="C191" i="1"/>
  <c r="H191" i="1" s="1"/>
  <c r="D190" i="1"/>
  <c r="C190" i="1"/>
  <c r="H189" i="1"/>
  <c r="D189" i="1"/>
  <c r="C189" i="1"/>
  <c r="G189" i="1" s="1"/>
  <c r="D188" i="1"/>
  <c r="C188" i="1"/>
  <c r="G188" i="1" s="1"/>
  <c r="D187" i="1"/>
  <c r="C187" i="1"/>
  <c r="G186" i="1"/>
  <c r="D186" i="1"/>
  <c r="C186" i="1"/>
  <c r="H186" i="1" s="1"/>
  <c r="D185" i="1"/>
  <c r="C185" i="1"/>
  <c r="H185" i="1" s="1"/>
  <c r="D183" i="1"/>
  <c r="C183" i="1"/>
  <c r="G183" i="1" s="1"/>
  <c r="D182" i="1"/>
  <c r="C182" i="1"/>
  <c r="G182" i="1" s="1"/>
  <c r="D181" i="1"/>
  <c r="C181" i="1"/>
  <c r="D180" i="1"/>
  <c r="C180" i="1"/>
  <c r="H180" i="1" s="1"/>
  <c r="D179" i="1"/>
  <c r="C179" i="1"/>
  <c r="H179" i="1" s="1"/>
  <c r="D178" i="1"/>
  <c r="C178" i="1"/>
  <c r="D177" i="1"/>
  <c r="H177" i="1" s="1"/>
  <c r="C177" i="1"/>
  <c r="D176" i="1"/>
  <c r="C176" i="1"/>
  <c r="G176" i="1" s="1"/>
  <c r="D175" i="1"/>
  <c r="C175" i="1"/>
  <c r="D174" i="1"/>
  <c r="C174" i="1"/>
  <c r="G174" i="1" s="1"/>
  <c r="D173" i="1"/>
  <c r="C173" i="1"/>
  <c r="D172" i="1"/>
  <c r="C172" i="1"/>
  <c r="D171" i="1"/>
  <c r="C171" i="1"/>
  <c r="H171" i="1" s="1"/>
  <c r="D170" i="1"/>
  <c r="C170" i="1"/>
  <c r="D169" i="1"/>
  <c r="C169" i="1"/>
  <c r="D168" i="1"/>
  <c r="G168" i="1" s="1"/>
  <c r="C168" i="1"/>
  <c r="D167" i="1"/>
  <c r="C167" i="1"/>
  <c r="H167" i="1" s="1"/>
  <c r="D166" i="1"/>
  <c r="C166" i="1"/>
  <c r="D165" i="1"/>
  <c r="C165" i="1"/>
  <c r="D164" i="1"/>
  <c r="C164" i="1"/>
  <c r="G164" i="1" s="1"/>
  <c r="D163" i="1"/>
  <c r="C163" i="1"/>
  <c r="D162" i="1"/>
  <c r="C162" i="1"/>
  <c r="H162" i="1" s="1"/>
  <c r="D161" i="1"/>
  <c r="C161" i="1"/>
  <c r="H161" i="1" s="1"/>
  <c r="D160" i="1"/>
  <c r="C160" i="1"/>
  <c r="G158" i="1"/>
  <c r="D158" i="1"/>
  <c r="C158" i="1"/>
  <c r="H158" i="1" s="1"/>
  <c r="D157" i="1"/>
  <c r="C157" i="1"/>
  <c r="G156" i="1"/>
  <c r="D156" i="1"/>
  <c r="C156" i="1"/>
  <c r="H156" i="1" s="1"/>
  <c r="D155" i="1"/>
  <c r="C155" i="1"/>
  <c r="H155" i="1" s="1"/>
  <c r="D154" i="1"/>
  <c r="C154" i="1"/>
  <c r="D153" i="1"/>
  <c r="C153" i="1"/>
  <c r="H153" i="1" s="1"/>
  <c r="D152" i="1"/>
  <c r="C152" i="1"/>
  <c r="H152" i="1" s="1"/>
  <c r="D151" i="1"/>
  <c r="C151" i="1"/>
  <c r="H150" i="1"/>
  <c r="D150" i="1"/>
  <c r="C150" i="1"/>
  <c r="G150" i="1" s="1"/>
  <c r="D149" i="1"/>
  <c r="C149" i="1"/>
  <c r="H149" i="1" s="1"/>
  <c r="D148" i="1"/>
  <c r="D146" i="1"/>
  <c r="C146" i="1"/>
  <c r="H146" i="1" s="1"/>
  <c r="D145" i="1"/>
  <c r="C145" i="1"/>
  <c r="H144" i="1"/>
  <c r="G144" i="1"/>
  <c r="D144" i="1"/>
  <c r="C144" i="1"/>
  <c r="D143" i="1"/>
  <c r="C143" i="1"/>
  <c r="G143" i="1" s="1"/>
  <c r="D142" i="1"/>
  <c r="C142" i="1"/>
  <c r="H141" i="1"/>
  <c r="G141" i="1"/>
  <c r="D141" i="1"/>
  <c r="C141" i="1"/>
  <c r="D140" i="1"/>
  <c r="C140" i="1"/>
  <c r="H140" i="1" s="1"/>
  <c r="D139" i="1"/>
  <c r="C139" i="1"/>
  <c r="H138" i="1"/>
  <c r="G138" i="1"/>
  <c r="D138" i="1"/>
  <c r="C138" i="1"/>
  <c r="D137" i="1"/>
  <c r="C137" i="1"/>
  <c r="G137" i="1" s="1"/>
  <c r="D136" i="1"/>
  <c r="D135" i="1"/>
  <c r="D134" i="1"/>
  <c r="C134" i="1"/>
  <c r="H134" i="1" s="1"/>
  <c r="D133" i="1"/>
  <c r="C133" i="1"/>
  <c r="H132" i="1"/>
  <c r="G132" i="1"/>
  <c r="D132" i="1"/>
  <c r="C132" i="1"/>
  <c r="D131" i="1"/>
  <c r="C131" i="1"/>
  <c r="D130" i="1"/>
  <c r="C130" i="1"/>
  <c r="D129" i="1"/>
  <c r="D128" i="1"/>
  <c r="C128" i="1"/>
  <c r="H128" i="1" s="1"/>
  <c r="D127" i="1"/>
  <c r="C127" i="1"/>
  <c r="H126" i="1"/>
  <c r="G126" i="1"/>
  <c r="D126" i="1"/>
  <c r="C126" i="1"/>
  <c r="D125" i="1"/>
  <c r="C125" i="1"/>
  <c r="H125" i="1" s="1"/>
  <c r="D124" i="1"/>
  <c r="C124" i="1"/>
  <c r="D123" i="1"/>
  <c r="C123" i="1"/>
  <c r="H123" i="1" s="1"/>
  <c r="D122" i="1"/>
  <c r="C122" i="1"/>
  <c r="H122" i="1" s="1"/>
  <c r="D121" i="1"/>
  <c r="C121" i="1"/>
  <c r="D120" i="1"/>
  <c r="G119" i="1"/>
  <c r="D119" i="1"/>
  <c r="C119" i="1"/>
  <c r="H119" i="1" s="1"/>
  <c r="D118" i="1"/>
  <c r="C118" i="1"/>
  <c r="H117" i="1"/>
  <c r="G117" i="1"/>
  <c r="D117" i="1"/>
  <c r="C117" i="1"/>
  <c r="D116" i="1"/>
  <c r="C116" i="1"/>
  <c r="H116" i="1" s="1"/>
  <c r="D115" i="1"/>
  <c r="C115" i="1"/>
  <c r="H114" i="1"/>
  <c r="G114" i="1"/>
  <c r="D114" i="1"/>
  <c r="C114" i="1"/>
  <c r="G113" i="1"/>
  <c r="D113" i="1"/>
  <c r="C113" i="1"/>
  <c r="H113" i="1" s="1"/>
  <c r="D112" i="1"/>
  <c r="C112" i="1"/>
  <c r="H111" i="1"/>
  <c r="G111" i="1"/>
  <c r="D111" i="1"/>
  <c r="C111" i="1"/>
  <c r="D110" i="1"/>
  <c r="C110" i="1"/>
  <c r="H110" i="1" s="1"/>
  <c r="D109" i="1"/>
  <c r="C109" i="1"/>
  <c r="D108" i="1"/>
  <c r="C108" i="1"/>
  <c r="H108" i="1" s="1"/>
  <c r="G107" i="1"/>
  <c r="D107" i="1"/>
  <c r="C107" i="1"/>
  <c r="H107" i="1" s="1"/>
  <c r="D106" i="1"/>
  <c r="C106" i="1"/>
  <c r="H105" i="1"/>
  <c r="G105" i="1"/>
  <c r="D105" i="1"/>
  <c r="C105" i="1"/>
  <c r="D104" i="1"/>
  <c r="C104" i="1"/>
  <c r="H104" i="1" s="1"/>
  <c r="D103" i="1"/>
  <c r="C103" i="1"/>
  <c r="D102" i="1"/>
  <c r="D101" i="1"/>
  <c r="G101" i="1" s="1"/>
  <c r="C101" i="1"/>
  <c r="D100" i="1"/>
  <c r="C100" i="1"/>
  <c r="H99" i="1"/>
  <c r="G99" i="1"/>
  <c r="D99" i="1"/>
  <c r="C99" i="1"/>
  <c r="D98" i="1"/>
  <c r="C98" i="1"/>
  <c r="H98" i="1" s="1"/>
  <c r="D97" i="1"/>
  <c r="C97" i="1"/>
  <c r="H96" i="1"/>
  <c r="G96" i="1"/>
  <c r="D96" i="1"/>
  <c r="C96" i="1"/>
  <c r="D95" i="1"/>
  <c r="G95" i="1" s="1"/>
  <c r="C95" i="1"/>
  <c r="D94" i="1"/>
  <c r="C94" i="1"/>
  <c r="D93" i="1"/>
  <c r="C93" i="1"/>
  <c r="H93" i="1" s="1"/>
  <c r="D92" i="1"/>
  <c r="C92" i="1"/>
  <c r="H92" i="1" s="1"/>
  <c r="D91" i="1"/>
  <c r="C91" i="1"/>
  <c r="D90" i="1"/>
  <c r="C90" i="1"/>
  <c r="H90" i="1" s="1"/>
  <c r="D89" i="1"/>
  <c r="C89" i="1"/>
  <c r="D88" i="1"/>
  <c r="C88" i="1"/>
  <c r="D87" i="1"/>
  <c r="D86" i="1"/>
  <c r="C86" i="1"/>
  <c r="H86" i="1" s="1"/>
  <c r="D85" i="1"/>
  <c r="C85" i="1"/>
  <c r="D84" i="1"/>
  <c r="C84" i="1"/>
  <c r="H84" i="1" s="1"/>
  <c r="D83" i="1"/>
  <c r="C83" i="1"/>
  <c r="D82" i="1"/>
  <c r="C82" i="1"/>
  <c r="H81" i="1"/>
  <c r="G81" i="1"/>
  <c r="D81" i="1"/>
  <c r="C81" i="1"/>
  <c r="D80" i="1"/>
  <c r="C80" i="1"/>
  <c r="H80" i="1" s="1"/>
  <c r="D79" i="1"/>
  <c r="C79" i="1"/>
  <c r="D78" i="1"/>
  <c r="D77" i="1"/>
  <c r="G77" i="1" s="1"/>
  <c r="C77" i="1"/>
  <c r="D76" i="1"/>
  <c r="C76" i="1"/>
  <c r="G75" i="1"/>
  <c r="D75" i="1"/>
  <c r="H75" i="1" s="1"/>
  <c r="C75" i="1"/>
  <c r="D74" i="1"/>
  <c r="C74" i="1"/>
  <c r="H74" i="1" s="1"/>
  <c r="D73" i="1"/>
  <c r="C73" i="1"/>
  <c r="D72" i="1"/>
  <c r="H72" i="1" s="1"/>
  <c r="C72" i="1"/>
  <c r="D71" i="1"/>
  <c r="G71" i="1" s="1"/>
  <c r="C71" i="1"/>
  <c r="D70" i="1"/>
  <c r="C70" i="1"/>
  <c r="H69" i="1"/>
  <c r="G69" i="1"/>
  <c r="D69" i="1"/>
  <c r="C69" i="1"/>
  <c r="D68" i="1"/>
  <c r="C68" i="1"/>
  <c r="H68" i="1" s="1"/>
  <c r="D67" i="1"/>
  <c r="C67" i="1"/>
  <c r="H66" i="1"/>
  <c r="G66" i="1"/>
  <c r="D66" i="1"/>
  <c r="C66" i="1"/>
  <c r="D65" i="1"/>
  <c r="C65" i="1"/>
  <c r="D64" i="1"/>
  <c r="C64" i="1"/>
  <c r="D63" i="1"/>
  <c r="C63" i="1"/>
  <c r="H63" i="1" s="1"/>
  <c r="D62" i="1"/>
  <c r="C62" i="1"/>
  <c r="H62" i="1" s="1"/>
  <c r="D61" i="1"/>
  <c r="C61" i="1"/>
  <c r="H60" i="1"/>
  <c r="G60" i="1"/>
  <c r="D60" i="1"/>
  <c r="C60" i="1"/>
  <c r="D59" i="1"/>
  <c r="G59" i="1" s="1"/>
  <c r="C59" i="1"/>
  <c r="D58" i="1"/>
  <c r="C58" i="1"/>
  <c r="H57" i="1"/>
  <c r="D57" i="1"/>
  <c r="C57" i="1"/>
  <c r="G57" i="1" s="1"/>
  <c r="D56" i="1"/>
  <c r="C56" i="1"/>
  <c r="H56" i="1" s="1"/>
  <c r="D55" i="1"/>
  <c r="C55" i="1"/>
  <c r="H54" i="1"/>
  <c r="G54" i="1"/>
  <c r="D54" i="1"/>
  <c r="C54" i="1"/>
  <c r="D53" i="1"/>
  <c r="C53" i="1"/>
  <c r="D52" i="1"/>
  <c r="C52" i="1"/>
  <c r="H51" i="1"/>
  <c r="D51" i="1"/>
  <c r="C51" i="1"/>
  <c r="G51" i="1" s="1"/>
  <c r="D50" i="1"/>
  <c r="C50" i="1"/>
  <c r="H50" i="1" s="1"/>
  <c r="D49" i="1"/>
  <c r="C49" i="1"/>
  <c r="H48" i="1"/>
  <c r="G48" i="1"/>
  <c r="D48" i="1"/>
  <c r="C48" i="1"/>
  <c r="D47" i="1"/>
  <c r="G47" i="1" s="1"/>
  <c r="C47" i="1"/>
  <c r="H45" i="1"/>
  <c r="G45" i="1"/>
  <c r="D45" i="1"/>
  <c r="C45" i="1"/>
  <c r="D44" i="1"/>
  <c r="C44" i="1"/>
  <c r="H44" i="1" s="1"/>
  <c r="D43" i="1"/>
  <c r="C43" i="1"/>
  <c r="H42" i="1"/>
  <c r="G42" i="1"/>
  <c r="D42" i="1"/>
  <c r="C42" i="1"/>
  <c r="H41" i="1"/>
  <c r="G41" i="1"/>
  <c r="D41" i="1"/>
  <c r="C41" i="1"/>
  <c r="D40" i="1"/>
  <c r="C40" i="1"/>
  <c r="H39" i="1"/>
  <c r="G39" i="1"/>
  <c r="D39" i="1"/>
  <c r="C39" i="1"/>
  <c r="D38" i="1"/>
  <c r="C38" i="1"/>
  <c r="G38" i="1" s="1"/>
  <c r="D37" i="1"/>
  <c r="C37" i="1"/>
  <c r="H36" i="1"/>
  <c r="G36" i="1"/>
  <c r="D36" i="1"/>
  <c r="C36" i="1"/>
  <c r="D35" i="1"/>
  <c r="C35" i="1"/>
  <c r="H35" i="1" s="1"/>
  <c r="D34" i="1"/>
  <c r="C34" i="1"/>
  <c r="H33" i="1"/>
  <c r="G33" i="1"/>
  <c r="D33" i="1"/>
  <c r="C33" i="1"/>
  <c r="H32" i="1"/>
  <c r="G32" i="1"/>
  <c r="D32" i="1"/>
  <c r="C32" i="1"/>
  <c r="D31" i="1"/>
  <c r="C31" i="1"/>
  <c r="H30" i="1"/>
  <c r="G30" i="1"/>
  <c r="D30" i="1"/>
  <c r="C30" i="1"/>
  <c r="D29" i="1"/>
  <c r="C29" i="1"/>
  <c r="H29" i="1" s="1"/>
  <c r="D28" i="1"/>
  <c r="C28" i="1"/>
  <c r="H27" i="1"/>
  <c r="G27" i="1"/>
  <c r="D27" i="1"/>
  <c r="C27" i="1"/>
  <c r="D26" i="1"/>
  <c r="C26" i="1"/>
  <c r="H26" i="1" s="1"/>
  <c r="D25" i="1"/>
  <c r="C25" i="1"/>
  <c r="H24" i="1"/>
  <c r="G24" i="1"/>
  <c r="D24" i="1"/>
  <c r="C24" i="1"/>
  <c r="H23" i="1"/>
  <c r="G23" i="1"/>
  <c r="D23" i="1"/>
  <c r="C23" i="1"/>
  <c r="D22" i="1"/>
  <c r="C22" i="1"/>
  <c r="H21" i="1"/>
  <c r="G21" i="1"/>
  <c r="D21" i="1"/>
  <c r="C21" i="1"/>
  <c r="D20" i="1"/>
  <c r="C20" i="1"/>
  <c r="G20" i="1" s="1"/>
  <c r="D19" i="1"/>
  <c r="C19" i="1"/>
  <c r="H18" i="1"/>
  <c r="G18" i="1"/>
  <c r="D18" i="1"/>
  <c r="C18" i="1"/>
  <c r="D17" i="1"/>
  <c r="C17" i="1"/>
  <c r="H17" i="1" s="1"/>
  <c r="D16" i="1"/>
  <c r="C16" i="1"/>
  <c r="H15" i="1"/>
  <c r="G15" i="1"/>
  <c r="D15" i="1"/>
  <c r="C15" i="1"/>
  <c r="H14" i="1"/>
  <c r="G14" i="1"/>
  <c r="D14" i="1"/>
  <c r="C14" i="1"/>
  <c r="D13" i="1"/>
  <c r="C13" i="1"/>
  <c r="H12" i="1"/>
  <c r="G12" i="1"/>
  <c r="D12" i="1"/>
  <c r="C12" i="1"/>
  <c r="D11" i="1"/>
  <c r="C11" i="1"/>
  <c r="H11" i="1" s="1"/>
  <c r="D10" i="1"/>
  <c r="C10" i="1"/>
  <c r="H9" i="1"/>
  <c r="G9" i="1"/>
  <c r="D9" i="1"/>
  <c r="C9" i="1"/>
  <c r="D8" i="1"/>
  <c r="C8" i="1"/>
  <c r="H8" i="1" s="1"/>
  <c r="D7" i="1"/>
  <c r="C7" i="1"/>
  <c r="H6" i="1"/>
  <c r="G6" i="1"/>
  <c r="D6" i="1"/>
  <c r="C6" i="1"/>
  <c r="H5" i="1"/>
  <c r="G5" i="1"/>
  <c r="D5" i="1"/>
  <c r="C5" i="1"/>
  <c r="D4" i="1"/>
  <c r="C4" i="1"/>
  <c r="G1576" i="1" l="1"/>
  <c r="H1481" i="1"/>
  <c r="G1481" i="1"/>
  <c r="G1482" i="1"/>
  <c r="G1500" i="1"/>
  <c r="G1240" i="1"/>
  <c r="E146" i="5"/>
  <c r="D1124" i="1" s="1"/>
  <c r="D1127" i="1"/>
  <c r="H1133" i="1"/>
  <c r="G1227" i="1"/>
  <c r="H1225" i="1"/>
  <c r="E245" i="5"/>
  <c r="D1222" i="1" s="1"/>
  <c r="E283" i="9"/>
  <c r="B283" i="9" s="1"/>
  <c r="F250" i="5"/>
  <c r="G1480" i="1"/>
  <c r="I29" i="3"/>
  <c r="D1436" i="1"/>
  <c r="D1437" i="1"/>
  <c r="H1401" i="1"/>
  <c r="G1401" i="1"/>
  <c r="H1405" i="1"/>
  <c r="F107" i="6"/>
  <c r="G1412" i="1"/>
  <c r="E114" i="6"/>
  <c r="I27" i="3" s="1"/>
  <c r="F115" i="6"/>
  <c r="E34" i="9"/>
  <c r="B34" i="9" s="1"/>
  <c r="E35" i="9"/>
  <c r="B35" i="9" s="1"/>
  <c r="G240" i="1"/>
  <c r="E224" i="4"/>
  <c r="D220" i="1" s="1"/>
  <c r="F244" i="4"/>
  <c r="E65" i="9"/>
  <c r="B65" i="9" s="1"/>
  <c r="G72" i="1"/>
  <c r="E64" i="9"/>
  <c r="B64" i="9" s="1"/>
  <c r="H207" i="1"/>
  <c r="E45" i="9"/>
  <c r="B45" i="9" s="1"/>
  <c r="F221" i="9"/>
  <c r="B221" i="9" s="1"/>
  <c r="E42" i="9"/>
  <c r="B42" i="9" s="1"/>
  <c r="G177" i="1"/>
  <c r="F177" i="4"/>
  <c r="H173" i="1"/>
  <c r="G170" i="1"/>
  <c r="H168" i="1"/>
  <c r="G165" i="1"/>
  <c r="G131" i="1"/>
  <c r="H236" i="1"/>
  <c r="H404" i="1"/>
  <c r="E273" i="9"/>
  <c r="B273" i="9" s="1"/>
  <c r="H411" i="1"/>
  <c r="H1374" i="1"/>
  <c r="H1369" i="1"/>
  <c r="E288" i="9"/>
  <c r="B288" i="9" s="1"/>
  <c r="E293" i="9"/>
  <c r="B293" i="9" s="1"/>
  <c r="C386" i="1"/>
  <c r="H386" i="1" s="1"/>
  <c r="H388" i="1"/>
  <c r="H1268" i="1"/>
  <c r="H1245" i="1"/>
  <c r="G1242" i="1"/>
  <c r="C1235" i="1"/>
  <c r="F258" i="5"/>
  <c r="F259" i="5"/>
  <c r="C1236" i="1"/>
  <c r="G1230" i="1"/>
  <c r="G1225" i="1"/>
  <c r="H1221" i="1"/>
  <c r="G1217" i="1"/>
  <c r="G1184" i="1"/>
  <c r="G1160" i="1"/>
  <c r="D177" i="5"/>
  <c r="C1154" i="1" s="1"/>
  <c r="H1154" i="1" s="1"/>
  <c r="H1158" i="1"/>
  <c r="H1163" i="1"/>
  <c r="G1165" i="1"/>
  <c r="F180" i="5"/>
  <c r="G1154" i="1"/>
  <c r="G1156" i="1"/>
  <c r="H1148" i="1"/>
  <c r="G1150" i="1"/>
  <c r="H1142" i="1"/>
  <c r="G1128" i="1"/>
  <c r="H1130" i="1"/>
  <c r="G1134" i="1"/>
  <c r="H1136" i="1"/>
  <c r="G1140" i="1"/>
  <c r="D146" i="5"/>
  <c r="C1124" i="1" s="1"/>
  <c r="H1124" i="1" s="1"/>
  <c r="C1127" i="1"/>
  <c r="G1115" i="1"/>
  <c r="C1097" i="1"/>
  <c r="F119" i="5"/>
  <c r="G1101" i="1"/>
  <c r="C1096" i="1"/>
  <c r="C1057" i="1"/>
  <c r="H1057" i="1" s="1"/>
  <c r="D78" i="5"/>
  <c r="F69" i="5"/>
  <c r="G1047" i="1"/>
  <c r="F70" i="5"/>
  <c r="C1048" i="1"/>
  <c r="H1048" i="1" s="1"/>
  <c r="G1042" i="1"/>
  <c r="H1039" i="1"/>
  <c r="G1040" i="1"/>
  <c r="G1036" i="1"/>
  <c r="G1034" i="1"/>
  <c r="G1031" i="1"/>
  <c r="G1033" i="1"/>
  <c r="G1032" i="1"/>
  <c r="G1027" i="1"/>
  <c r="G1025" i="1"/>
  <c r="G1014" i="1"/>
  <c r="G1016" i="1"/>
  <c r="H1018" i="1"/>
  <c r="G1013" i="1"/>
  <c r="G1015" i="1"/>
  <c r="H1012" i="1"/>
  <c r="G1009" i="1"/>
  <c r="G1007" i="1"/>
  <c r="H1000" i="1"/>
  <c r="G1005" i="1"/>
  <c r="G997" i="1"/>
  <c r="G999" i="1"/>
  <c r="H994" i="1"/>
  <c r="G995" i="1"/>
  <c r="G991" i="1"/>
  <c r="E27" i="9"/>
  <c r="B27" i="9" s="1"/>
  <c r="E33" i="9"/>
  <c r="B33" i="9" s="1"/>
  <c r="F217" i="9"/>
  <c r="B217" i="9" s="1"/>
  <c r="H1370" i="1"/>
  <c r="G1369" i="1"/>
  <c r="H1371" i="1"/>
  <c r="G1374" i="1"/>
  <c r="G1417" i="1"/>
  <c r="G1422" i="1"/>
  <c r="C1416" i="1"/>
  <c r="H1412" i="1"/>
  <c r="G1415" i="1"/>
  <c r="H1395" i="1"/>
  <c r="G1397" i="1"/>
  <c r="C1383" i="1"/>
  <c r="H1394" i="1"/>
  <c r="G1386" i="1"/>
  <c r="H1379" i="1"/>
  <c r="G1370" i="1"/>
  <c r="H1364" i="1"/>
  <c r="G1363" i="1"/>
  <c r="G1365" i="1"/>
  <c r="G1361" i="1"/>
  <c r="H1368" i="1"/>
  <c r="H1333" i="1"/>
  <c r="G1333" i="1"/>
  <c r="H1335" i="1"/>
  <c r="H813" i="1"/>
  <c r="G820" i="1"/>
  <c r="H647" i="1"/>
  <c r="H668" i="1"/>
  <c r="H661" i="1"/>
  <c r="H646" i="1"/>
  <c r="H656" i="1"/>
  <c r="H664" i="1"/>
  <c r="H599" i="1"/>
  <c r="H544" i="1"/>
  <c r="H545" i="1"/>
  <c r="G811" i="1"/>
  <c r="G818" i="1"/>
  <c r="G787" i="1"/>
  <c r="H789" i="1"/>
  <c r="G757" i="1"/>
  <c r="G764" i="1"/>
  <c r="G756" i="1"/>
  <c r="H754" i="1"/>
  <c r="H719" i="1"/>
  <c r="H703" i="1"/>
  <c r="H710" i="1"/>
  <c r="H713" i="1"/>
  <c r="H704" i="1"/>
  <c r="H709" i="1"/>
  <c r="H716" i="1"/>
  <c r="H667" i="1"/>
  <c r="H679" i="1"/>
  <c r="H649" i="1"/>
  <c r="H688" i="1"/>
  <c r="H700" i="1"/>
  <c r="E275" i="9"/>
  <c r="B275" i="9" s="1"/>
  <c r="H650" i="1"/>
  <c r="H655" i="1"/>
  <c r="H662" i="1"/>
  <c r="H670" i="1"/>
  <c r="H674" i="1"/>
  <c r="H694" i="1"/>
  <c r="H701" i="1"/>
  <c r="H658" i="1"/>
  <c r="H665" i="1"/>
  <c r="H677" i="1"/>
  <c r="H682" i="1"/>
  <c r="H689" i="1"/>
  <c r="H697" i="1"/>
  <c r="H691" i="1"/>
  <c r="F652" i="4"/>
  <c r="H643" i="1"/>
  <c r="H632" i="1"/>
  <c r="H631" i="1"/>
  <c r="D643" i="4"/>
  <c r="C637" i="1" s="1"/>
  <c r="G637" i="1" s="1"/>
  <c r="H412" i="1"/>
  <c r="F417" i="4"/>
  <c r="H379" i="1"/>
  <c r="H381" i="1"/>
  <c r="H382" i="1"/>
  <c r="H364" i="1"/>
  <c r="H370" i="1"/>
  <c r="G361" i="1"/>
  <c r="G363" i="1"/>
  <c r="G314" i="1"/>
  <c r="H318" i="1"/>
  <c r="G317" i="1"/>
  <c r="G315" i="1"/>
  <c r="G320" i="1"/>
  <c r="G308" i="1"/>
  <c r="D311" i="4"/>
  <c r="C306" i="1" s="1"/>
  <c r="G243" i="1"/>
  <c r="G246" i="1"/>
  <c r="G239" i="1"/>
  <c r="G237" i="1"/>
  <c r="C638" i="1"/>
  <c r="F644" i="4"/>
  <c r="G411" i="1"/>
  <c r="G291" i="1"/>
  <c r="F418" i="4"/>
  <c r="H413" i="1"/>
  <c r="G270" i="1"/>
  <c r="C269" i="1"/>
  <c r="G273" i="1"/>
  <c r="H240" i="1"/>
  <c r="G233" i="1"/>
  <c r="G228" i="1"/>
  <c r="G231" i="1"/>
  <c r="G227" i="1"/>
  <c r="C224" i="1"/>
  <c r="H224" i="1" s="1"/>
  <c r="D224" i="4"/>
  <c r="G225" i="1"/>
  <c r="G215" i="1"/>
  <c r="G216" i="1"/>
  <c r="G213" i="1"/>
  <c r="C206" i="1"/>
  <c r="H206" i="1" s="1"/>
  <c r="G209" i="1"/>
  <c r="G207" i="1"/>
  <c r="D196" i="4"/>
  <c r="C192" i="1" s="1"/>
  <c r="F225" i="9"/>
  <c r="B225" i="9" s="1"/>
  <c r="G198" i="1"/>
  <c r="D163" i="4"/>
  <c r="C159" i="1" s="1"/>
  <c r="F188" i="4"/>
  <c r="B222" i="9"/>
  <c r="H174" i="1"/>
  <c r="H183" i="1"/>
  <c r="G180" i="1"/>
  <c r="F219" i="9"/>
  <c r="H165" i="1"/>
  <c r="G171" i="1"/>
  <c r="G162" i="1"/>
  <c r="G152" i="1"/>
  <c r="G153" i="1"/>
  <c r="E286" i="9"/>
  <c r="B286" i="9" s="1"/>
  <c r="E298" i="9"/>
  <c r="B298" i="9" s="1"/>
  <c r="E32" i="9"/>
  <c r="B32" i="9" s="1"/>
  <c r="E287" i="9"/>
  <c r="B287" i="9" s="1"/>
  <c r="G93" i="1"/>
  <c r="G90" i="1"/>
  <c r="C87" i="1"/>
  <c r="H87" i="1" s="1"/>
  <c r="D82" i="4"/>
  <c r="C78" i="1" s="1"/>
  <c r="H78" i="1" s="1"/>
  <c r="G89" i="1"/>
  <c r="G87" i="1"/>
  <c r="G84" i="1"/>
  <c r="G83" i="1"/>
  <c r="B216" i="9"/>
  <c r="F82" i="4"/>
  <c r="G65" i="1"/>
  <c r="G63" i="1"/>
  <c r="F65" i="4"/>
  <c r="D50" i="4"/>
  <c r="C46" i="1" s="1"/>
  <c r="G53" i="1"/>
  <c r="D139" i="4"/>
  <c r="F140" i="4"/>
  <c r="G125" i="1"/>
  <c r="G123" i="1"/>
  <c r="D124" i="4"/>
  <c r="C120" i="1" s="1"/>
  <c r="G108" i="1"/>
  <c r="E294" i="9"/>
  <c r="B294" i="9" s="1"/>
  <c r="E301" i="9"/>
  <c r="B301" i="9" s="1"/>
  <c r="E303" i="9"/>
  <c r="B303" i="9" s="1"/>
  <c r="F215" i="9"/>
  <c r="B215" i="9" s="1"/>
  <c r="E300" i="9"/>
  <c r="B300" i="9" s="1"/>
  <c r="H7" i="1"/>
  <c r="G7" i="1"/>
  <c r="H55" i="1"/>
  <c r="G55" i="1"/>
  <c r="H61" i="1"/>
  <c r="G61" i="1"/>
  <c r="H97" i="1"/>
  <c r="G97" i="1"/>
  <c r="H205" i="1"/>
  <c r="G205" i="1"/>
  <c r="G537" i="1"/>
  <c r="H537" i="1"/>
  <c r="H723" i="1"/>
  <c r="G723" i="1"/>
  <c r="H962" i="1"/>
  <c r="G962" i="1"/>
  <c r="H163" i="1"/>
  <c r="G163" i="1"/>
  <c r="H175" i="1"/>
  <c r="G175" i="1"/>
  <c r="H181" i="1"/>
  <c r="G181" i="1"/>
  <c r="H187" i="1"/>
  <c r="G187" i="1"/>
  <c r="G337" i="1"/>
  <c r="G388" i="1"/>
  <c r="H450" i="1"/>
  <c r="G450" i="1"/>
  <c r="H459" i="1"/>
  <c r="G459" i="1"/>
  <c r="H472" i="1"/>
  <c r="G472" i="1"/>
  <c r="H576" i="1"/>
  <c r="G576" i="1"/>
  <c r="G664" i="1"/>
  <c r="G718" i="1"/>
  <c r="H801" i="1"/>
  <c r="G801" i="1"/>
  <c r="H827" i="1"/>
  <c r="G827" i="1"/>
  <c r="H847" i="1"/>
  <c r="G847" i="1"/>
  <c r="H1110" i="1"/>
  <c r="G1110" i="1"/>
  <c r="H4" i="1"/>
  <c r="G4" i="1"/>
  <c r="G11" i="1"/>
  <c r="H22" i="1"/>
  <c r="G22" i="1"/>
  <c r="G29" i="1"/>
  <c r="H40" i="1"/>
  <c r="G40" i="1"/>
  <c r="H106" i="1"/>
  <c r="G106" i="1"/>
  <c r="G161" i="1"/>
  <c r="G185" i="1"/>
  <c r="H268" i="1"/>
  <c r="G268" i="1"/>
  <c r="H274" i="1"/>
  <c r="G274" i="1"/>
  <c r="G395" i="1"/>
  <c r="H395" i="1"/>
  <c r="G492" i="1"/>
  <c r="H492" i="1"/>
  <c r="H535" i="1"/>
  <c r="G535" i="1"/>
  <c r="G709" i="1"/>
  <c r="H786" i="1"/>
  <c r="G786" i="1"/>
  <c r="H814" i="1"/>
  <c r="G814" i="1"/>
  <c r="G8" i="1"/>
  <c r="H10" i="1"/>
  <c r="G10" i="1"/>
  <c r="G17" i="1"/>
  <c r="H19" i="1"/>
  <c r="G19" i="1"/>
  <c r="G26" i="1"/>
  <c r="H28" i="1"/>
  <c r="G28" i="1"/>
  <c r="G35" i="1"/>
  <c r="H37" i="1"/>
  <c r="G37" i="1"/>
  <c r="G44" i="1"/>
  <c r="G50" i="1"/>
  <c r="G98" i="1"/>
  <c r="H47" i="1"/>
  <c r="H53" i="1"/>
  <c r="H59" i="1"/>
  <c r="H65" i="1"/>
  <c r="H71" i="1"/>
  <c r="H77" i="1"/>
  <c r="H83" i="1"/>
  <c r="H89" i="1"/>
  <c r="H95" i="1"/>
  <c r="H101" i="1"/>
  <c r="H103" i="1"/>
  <c r="G103" i="1"/>
  <c r="H109" i="1"/>
  <c r="G109" i="1"/>
  <c r="H115" i="1"/>
  <c r="G115" i="1"/>
  <c r="H121" i="1"/>
  <c r="G121" i="1"/>
  <c r="H127" i="1"/>
  <c r="G127" i="1"/>
  <c r="H154" i="1"/>
  <c r="G154" i="1"/>
  <c r="H197" i="1"/>
  <c r="H203" i="1"/>
  <c r="H209" i="1"/>
  <c r="H215" i="1"/>
  <c r="H221" i="1"/>
  <c r="H227" i="1"/>
  <c r="H233" i="1"/>
  <c r="H239" i="1"/>
  <c r="H245" i="1"/>
  <c r="H251" i="1"/>
  <c r="H257" i="1"/>
  <c r="H265" i="1"/>
  <c r="G265" i="1"/>
  <c r="H271" i="1"/>
  <c r="G271" i="1"/>
  <c r="H277" i="1"/>
  <c r="G277" i="1"/>
  <c r="H283" i="1"/>
  <c r="G283" i="1"/>
  <c r="H292" i="1"/>
  <c r="G292" i="1"/>
  <c r="H298" i="1"/>
  <c r="G298" i="1"/>
  <c r="H304" i="1"/>
  <c r="G304" i="1"/>
  <c r="H310" i="1"/>
  <c r="G310" i="1"/>
  <c r="H316" i="1"/>
  <c r="G316" i="1"/>
  <c r="H322" i="1"/>
  <c r="G322" i="1"/>
  <c r="H328" i="1"/>
  <c r="G328" i="1"/>
  <c r="H334" i="1"/>
  <c r="G334" i="1"/>
  <c r="H339" i="1"/>
  <c r="G339" i="1"/>
  <c r="G347" i="1"/>
  <c r="H347" i="1"/>
  <c r="H369" i="1"/>
  <c r="G369" i="1"/>
  <c r="H385" i="1"/>
  <c r="G385" i="1"/>
  <c r="H390" i="1"/>
  <c r="G390" i="1"/>
  <c r="H405" i="1"/>
  <c r="G405" i="1"/>
  <c r="H432" i="1"/>
  <c r="G432" i="1"/>
  <c r="G443" i="1"/>
  <c r="H443" i="1"/>
  <c r="G474" i="1"/>
  <c r="H474" i="1"/>
  <c r="G486" i="1"/>
  <c r="H486" i="1"/>
  <c r="G498" i="1"/>
  <c r="H498" i="1"/>
  <c r="G527" i="1"/>
  <c r="H529" i="1"/>
  <c r="G529" i="1"/>
  <c r="G539" i="1"/>
  <c r="H541" i="1"/>
  <c r="G541" i="1"/>
  <c r="H558" i="1"/>
  <c r="G558" i="1"/>
  <c r="H606" i="1"/>
  <c r="G606" i="1"/>
  <c r="G610" i="1"/>
  <c r="H678" i="1"/>
  <c r="G678" i="1"/>
  <c r="G682" i="1"/>
  <c r="H870" i="1"/>
  <c r="G870" i="1"/>
  <c r="H893" i="1"/>
  <c r="G893" i="1"/>
  <c r="G898" i="1"/>
  <c r="H898" i="1"/>
  <c r="G916" i="1"/>
  <c r="H916" i="1"/>
  <c r="H67" i="1"/>
  <c r="G67" i="1"/>
  <c r="H73" i="1"/>
  <c r="G73" i="1"/>
  <c r="H79" i="1"/>
  <c r="G79" i="1"/>
  <c r="H85" i="1"/>
  <c r="G85" i="1"/>
  <c r="H91" i="1"/>
  <c r="G91" i="1"/>
  <c r="H217" i="1"/>
  <c r="G217" i="1"/>
  <c r="H229" i="1"/>
  <c r="G229" i="1"/>
  <c r="H235" i="1"/>
  <c r="G235" i="1"/>
  <c r="H421" i="1"/>
  <c r="G421" i="1"/>
  <c r="G452" i="1"/>
  <c r="H452" i="1"/>
  <c r="G549" i="1"/>
  <c r="H549" i="1"/>
  <c r="H669" i="1"/>
  <c r="G669" i="1"/>
  <c r="H840" i="1"/>
  <c r="G840" i="1"/>
  <c r="G849" i="1"/>
  <c r="H849" i="1"/>
  <c r="H971" i="1"/>
  <c r="G971" i="1"/>
  <c r="H367" i="1"/>
  <c r="G367" i="1"/>
  <c r="H430" i="1"/>
  <c r="G430" i="1"/>
  <c r="G470" i="1"/>
  <c r="H470" i="1"/>
  <c r="H508" i="1"/>
  <c r="G508" i="1"/>
  <c r="H588" i="1"/>
  <c r="G588" i="1"/>
  <c r="H714" i="1"/>
  <c r="G714" i="1"/>
  <c r="H1108" i="1"/>
  <c r="G1108" i="1"/>
  <c r="G1149" i="1"/>
  <c r="H1149" i="1"/>
  <c r="H112" i="1"/>
  <c r="G112" i="1"/>
  <c r="H118" i="1"/>
  <c r="G118" i="1"/>
  <c r="H124" i="1"/>
  <c r="G124" i="1"/>
  <c r="H157" i="1"/>
  <c r="G157" i="1"/>
  <c r="G167" i="1"/>
  <c r="G179" i="1"/>
  <c r="H307" i="1"/>
  <c r="G307" i="1"/>
  <c r="H313" i="1"/>
  <c r="G313" i="1"/>
  <c r="H352" i="1"/>
  <c r="G352" i="1"/>
  <c r="G504" i="1"/>
  <c r="H504" i="1"/>
  <c r="H547" i="1"/>
  <c r="G547" i="1"/>
  <c r="G655" i="1"/>
  <c r="H799" i="1"/>
  <c r="G799" i="1"/>
  <c r="G807" i="1"/>
  <c r="H1006" i="1"/>
  <c r="G1006" i="1"/>
  <c r="H1038" i="1"/>
  <c r="G1038" i="1"/>
  <c r="H20" i="1"/>
  <c r="H38" i="1"/>
  <c r="H52" i="1"/>
  <c r="G52" i="1"/>
  <c r="H58" i="1"/>
  <c r="G58" i="1"/>
  <c r="H64" i="1"/>
  <c r="G64" i="1"/>
  <c r="H70" i="1"/>
  <c r="G70" i="1"/>
  <c r="H76" i="1"/>
  <c r="G76" i="1"/>
  <c r="H82" i="1"/>
  <c r="G82" i="1"/>
  <c r="H88" i="1"/>
  <c r="G88" i="1"/>
  <c r="H94" i="1"/>
  <c r="G94" i="1"/>
  <c r="H100" i="1"/>
  <c r="G100" i="1"/>
  <c r="G104" i="1"/>
  <c r="G110" i="1"/>
  <c r="G116" i="1"/>
  <c r="G122" i="1"/>
  <c r="G128" i="1"/>
  <c r="H131" i="1"/>
  <c r="H137" i="1"/>
  <c r="H143" i="1"/>
  <c r="G149" i="1"/>
  <c r="G155" i="1"/>
  <c r="H164" i="1"/>
  <c r="H170" i="1"/>
  <c r="H176" i="1"/>
  <c r="H182" i="1"/>
  <c r="H188" i="1"/>
  <c r="H196" i="1"/>
  <c r="G196" i="1"/>
  <c r="H202" i="1"/>
  <c r="G202" i="1"/>
  <c r="H208" i="1"/>
  <c r="G208" i="1"/>
  <c r="H214" i="1"/>
  <c r="G214" i="1"/>
  <c r="H226" i="1"/>
  <c r="G226" i="1"/>
  <c r="H232" i="1"/>
  <c r="G232" i="1"/>
  <c r="H238" i="1"/>
  <c r="G238" i="1"/>
  <c r="H244" i="1"/>
  <c r="G244" i="1"/>
  <c r="H250" i="1"/>
  <c r="G250" i="1"/>
  <c r="H256" i="1"/>
  <c r="G256" i="1"/>
  <c r="G260" i="1"/>
  <c r="G266" i="1"/>
  <c r="G272" i="1"/>
  <c r="G278" i="1"/>
  <c r="G284" i="1"/>
  <c r="G299" i="1"/>
  <c r="G305" i="1"/>
  <c r="H336" i="1"/>
  <c r="G336" i="1"/>
  <c r="G370" i="1"/>
  <c r="H387" i="1"/>
  <c r="G387" i="1"/>
  <c r="G425" i="1"/>
  <c r="H425" i="1"/>
  <c r="H448" i="1"/>
  <c r="G448" i="1"/>
  <c r="H457" i="1"/>
  <c r="G457" i="1"/>
  <c r="G520" i="1"/>
  <c r="G531" i="1"/>
  <c r="H531" i="1"/>
  <c r="G543" i="1"/>
  <c r="H543" i="1"/>
  <c r="H574" i="1"/>
  <c r="G574" i="1"/>
  <c r="H642" i="1"/>
  <c r="G642" i="1"/>
  <c r="G646" i="1"/>
  <c r="H696" i="1"/>
  <c r="G696" i="1"/>
  <c r="G700" i="1"/>
  <c r="H747" i="1"/>
  <c r="G747" i="1"/>
  <c r="H773" i="1"/>
  <c r="G773" i="1"/>
  <c r="H925" i="1"/>
  <c r="G925" i="1"/>
  <c r="H932" i="1"/>
  <c r="G932" i="1"/>
  <c r="H943" i="1"/>
  <c r="G943" i="1"/>
  <c r="H951" i="1"/>
  <c r="G951" i="1"/>
  <c r="H1004" i="1"/>
  <c r="G1004" i="1"/>
  <c r="H16" i="1"/>
  <c r="G16" i="1"/>
  <c r="H25" i="1"/>
  <c r="G25" i="1"/>
  <c r="H34" i="1"/>
  <c r="G34" i="1"/>
  <c r="H43" i="1"/>
  <c r="G43" i="1"/>
  <c r="H49" i="1"/>
  <c r="G49" i="1"/>
  <c r="H193" i="1"/>
  <c r="G193" i="1"/>
  <c r="H199" i="1"/>
  <c r="G199" i="1"/>
  <c r="H223" i="1"/>
  <c r="G223" i="1"/>
  <c r="H241" i="1"/>
  <c r="G241" i="1"/>
  <c r="H247" i="1"/>
  <c r="G247" i="1"/>
  <c r="H253" i="1"/>
  <c r="G253" i="1"/>
  <c r="H354" i="1"/>
  <c r="G354" i="1"/>
  <c r="G359" i="1"/>
  <c r="H359" i="1"/>
  <c r="G398" i="1"/>
  <c r="H398" i="1"/>
  <c r="H441" i="1"/>
  <c r="G441" i="1"/>
  <c r="G461" i="1"/>
  <c r="H461" i="1"/>
  <c r="G525" i="1"/>
  <c r="H525" i="1"/>
  <c r="H585" i="1"/>
  <c r="G585" i="1"/>
  <c r="H597" i="1"/>
  <c r="G597" i="1"/>
  <c r="H130" i="1"/>
  <c r="G130" i="1"/>
  <c r="H136" i="1"/>
  <c r="G136" i="1"/>
  <c r="H142" i="1"/>
  <c r="G142" i="1"/>
  <c r="H169" i="1"/>
  <c r="G169" i="1"/>
  <c r="H372" i="1"/>
  <c r="G372" i="1"/>
  <c r="H484" i="1"/>
  <c r="G484" i="1"/>
  <c r="H496" i="1"/>
  <c r="G496" i="1"/>
  <c r="G592" i="1"/>
  <c r="H660" i="1"/>
  <c r="G660" i="1"/>
  <c r="H1241" i="1"/>
  <c r="G1241" i="1"/>
  <c r="H1280" i="1"/>
  <c r="G1280" i="1"/>
  <c r="H13" i="1"/>
  <c r="G13" i="1"/>
  <c r="H31" i="1"/>
  <c r="G31" i="1"/>
  <c r="G134" i="1"/>
  <c r="G140" i="1"/>
  <c r="G146" i="1"/>
  <c r="H151" i="1"/>
  <c r="G151" i="1"/>
  <c r="G173" i="1"/>
  <c r="G191" i="1"/>
  <c r="H262" i="1"/>
  <c r="G262" i="1"/>
  <c r="H280" i="1"/>
  <c r="G280" i="1"/>
  <c r="H289" i="1"/>
  <c r="G289" i="1"/>
  <c r="H295" i="1"/>
  <c r="G295" i="1"/>
  <c r="H301" i="1"/>
  <c r="G301" i="1"/>
  <c r="H319" i="1"/>
  <c r="G319" i="1"/>
  <c r="H325" i="1"/>
  <c r="G325" i="1"/>
  <c r="H331" i="1"/>
  <c r="G331" i="1"/>
  <c r="G344" i="1"/>
  <c r="H344" i="1"/>
  <c r="H357" i="1"/>
  <c r="G357" i="1"/>
  <c r="G380" i="1"/>
  <c r="H380" i="1"/>
  <c r="G416" i="1"/>
  <c r="H416" i="1"/>
  <c r="H439" i="1"/>
  <c r="G439" i="1"/>
  <c r="G480" i="1"/>
  <c r="H480" i="1"/>
  <c r="H567" i="1"/>
  <c r="G567" i="1"/>
  <c r="H583" i="1"/>
  <c r="G583" i="1"/>
  <c r="H624" i="1"/>
  <c r="G624" i="1"/>
  <c r="H651" i="1"/>
  <c r="G651" i="1"/>
  <c r="H705" i="1"/>
  <c r="G705" i="1"/>
  <c r="H794" i="1"/>
  <c r="G794" i="1"/>
  <c r="G56" i="1"/>
  <c r="G62" i="1"/>
  <c r="G68" i="1"/>
  <c r="G74" i="1"/>
  <c r="G80" i="1"/>
  <c r="G86" i="1"/>
  <c r="G92" i="1"/>
  <c r="H133" i="1"/>
  <c r="G133" i="1"/>
  <c r="H139" i="1"/>
  <c r="G139" i="1"/>
  <c r="H145" i="1"/>
  <c r="G145" i="1"/>
  <c r="H160" i="1"/>
  <c r="G160" i="1"/>
  <c r="H166" i="1"/>
  <c r="G166" i="1"/>
  <c r="H172" i="1"/>
  <c r="G172" i="1"/>
  <c r="H178" i="1"/>
  <c r="G178" i="1"/>
  <c r="H184" i="1"/>
  <c r="G184" i="1"/>
  <c r="H190" i="1"/>
  <c r="G190" i="1"/>
  <c r="G194" i="1"/>
  <c r="G200" i="1"/>
  <c r="G212" i="1"/>
  <c r="G218" i="1"/>
  <c r="G224" i="1"/>
  <c r="G230" i="1"/>
  <c r="G236" i="1"/>
  <c r="G242" i="1"/>
  <c r="G254" i="1"/>
  <c r="G355" i="1"/>
  <c r="G362" i="1"/>
  <c r="H362" i="1"/>
  <c r="G377" i="1"/>
  <c r="H377" i="1"/>
  <c r="H423" i="1"/>
  <c r="G423" i="1"/>
  <c r="G434" i="1"/>
  <c r="H434" i="1"/>
  <c r="H478" i="1"/>
  <c r="G478" i="1"/>
  <c r="H490" i="1"/>
  <c r="G490" i="1"/>
  <c r="H502" i="1"/>
  <c r="G502" i="1"/>
  <c r="G514" i="1"/>
  <c r="H565" i="1"/>
  <c r="G565" i="1"/>
  <c r="H615" i="1"/>
  <c r="G615" i="1"/>
  <c r="H622" i="1"/>
  <c r="G622" i="1"/>
  <c r="H687" i="1"/>
  <c r="G687" i="1"/>
  <c r="G691" i="1"/>
  <c r="H732" i="1"/>
  <c r="G732" i="1"/>
  <c r="H740" i="1"/>
  <c r="G740" i="1"/>
  <c r="H745" i="1"/>
  <c r="G745" i="1"/>
  <c r="G753" i="1"/>
  <c r="H760" i="1"/>
  <c r="G760" i="1"/>
  <c r="H918" i="1"/>
  <c r="G918" i="1"/>
  <c r="G332" i="1"/>
  <c r="G350" i="1"/>
  <c r="G365" i="1"/>
  <c r="G383" i="1"/>
  <c r="G401" i="1"/>
  <c r="G413" i="1"/>
  <c r="G419" i="1"/>
  <c r="G428" i="1"/>
  <c r="G437" i="1"/>
  <c r="G446" i="1"/>
  <c r="G455" i="1"/>
  <c r="G464" i="1"/>
  <c r="G512" i="1"/>
  <c r="G518" i="1"/>
  <c r="H555" i="1"/>
  <c r="G555" i="1"/>
  <c r="H594" i="1"/>
  <c r="G594" i="1"/>
  <c r="H603" i="1"/>
  <c r="G603" i="1"/>
  <c r="H612" i="1"/>
  <c r="G612" i="1"/>
  <c r="H648" i="1"/>
  <c r="G648" i="1"/>
  <c r="H657" i="1"/>
  <c r="G657" i="1"/>
  <c r="H666" i="1"/>
  <c r="G666" i="1"/>
  <c r="H675" i="1"/>
  <c r="G675" i="1"/>
  <c r="H684" i="1"/>
  <c r="G684" i="1"/>
  <c r="H693" i="1"/>
  <c r="G693" i="1"/>
  <c r="H702" i="1"/>
  <c r="G702" i="1"/>
  <c r="H711" i="1"/>
  <c r="G711" i="1"/>
  <c r="H720" i="1"/>
  <c r="G720" i="1"/>
  <c r="H729" i="1"/>
  <c r="G729" i="1"/>
  <c r="H742" i="1"/>
  <c r="G742" i="1"/>
  <c r="H755" i="1"/>
  <c r="G755" i="1"/>
  <c r="H781" i="1"/>
  <c r="G781" i="1"/>
  <c r="H796" i="1"/>
  <c r="G796" i="1"/>
  <c r="H809" i="1"/>
  <c r="G809" i="1"/>
  <c r="H835" i="1"/>
  <c r="G835" i="1"/>
  <c r="H861" i="1"/>
  <c r="G861" i="1"/>
  <c r="H872" i="1"/>
  <c r="G872" i="1"/>
  <c r="H884" i="1"/>
  <c r="G884" i="1"/>
  <c r="H895" i="1"/>
  <c r="G895" i="1"/>
  <c r="H900" i="1"/>
  <c r="G900" i="1"/>
  <c r="H909" i="1"/>
  <c r="G909" i="1"/>
  <c r="H927" i="1"/>
  <c r="G927" i="1"/>
  <c r="H953" i="1"/>
  <c r="G953" i="1"/>
  <c r="H966" i="1"/>
  <c r="G966" i="1"/>
  <c r="H1008" i="1"/>
  <c r="G1008" i="1"/>
  <c r="H1010" i="1"/>
  <c r="G1010" i="1"/>
  <c r="H1050" i="1"/>
  <c r="G1050" i="1"/>
  <c r="H1068" i="1"/>
  <c r="G1068" i="1"/>
  <c r="H1077" i="1"/>
  <c r="G1077" i="1"/>
  <c r="H1086" i="1"/>
  <c r="G1086" i="1"/>
  <c r="H1095" i="1"/>
  <c r="G1095" i="1"/>
  <c r="H1157" i="1"/>
  <c r="G1157" i="1"/>
  <c r="H1173" i="1"/>
  <c r="G1173" i="1"/>
  <c r="G1220" i="1"/>
  <c r="H1220" i="1"/>
  <c r="H1291" i="1"/>
  <c r="G1291" i="1"/>
  <c r="G1310" i="1"/>
  <c r="H1310" i="1"/>
  <c r="G1400" i="1"/>
  <c r="H1400" i="1"/>
  <c r="H570" i="1"/>
  <c r="G570" i="1"/>
  <c r="H579" i="1"/>
  <c r="G579" i="1"/>
  <c r="H627" i="1"/>
  <c r="G627" i="1"/>
  <c r="H750" i="1"/>
  <c r="G750" i="1"/>
  <c r="H758" i="1"/>
  <c r="G758" i="1"/>
  <c r="H765" i="1"/>
  <c r="G765" i="1"/>
  <c r="H804" i="1"/>
  <c r="G804" i="1"/>
  <c r="H812" i="1"/>
  <c r="G812" i="1"/>
  <c r="H819" i="1"/>
  <c r="G819" i="1"/>
  <c r="H845" i="1"/>
  <c r="G845" i="1"/>
  <c r="H858" i="1"/>
  <c r="G858" i="1"/>
  <c r="H877" i="1"/>
  <c r="G877" i="1"/>
  <c r="H888" i="1"/>
  <c r="G888" i="1"/>
  <c r="H914" i="1"/>
  <c r="G914" i="1"/>
  <c r="G939" i="1"/>
  <c r="H939" i="1"/>
  <c r="H969" i="1"/>
  <c r="G969" i="1"/>
  <c r="G1030" i="1"/>
  <c r="H1030" i="1"/>
  <c r="H1059" i="1"/>
  <c r="G1059" i="1"/>
  <c r="G338" i="1"/>
  <c r="G349" i="1"/>
  <c r="G356" i="1"/>
  <c r="G364" i="1"/>
  <c r="G371" i="1"/>
  <c r="G382" i="1"/>
  <c r="G389" i="1"/>
  <c r="G400" i="1"/>
  <c r="G404" i="1"/>
  <c r="G412" i="1"/>
  <c r="G422" i="1"/>
  <c r="G431" i="1"/>
  <c r="G440" i="1"/>
  <c r="G449" i="1"/>
  <c r="G458" i="1"/>
  <c r="G473" i="1"/>
  <c r="G479" i="1"/>
  <c r="G485" i="1"/>
  <c r="G491" i="1"/>
  <c r="G497" i="1"/>
  <c r="G503" i="1"/>
  <c r="G524" i="1"/>
  <c r="G530" i="1"/>
  <c r="G536" i="1"/>
  <c r="G542" i="1"/>
  <c r="G548" i="1"/>
  <c r="H552" i="1"/>
  <c r="G552" i="1"/>
  <c r="G556" i="1"/>
  <c r="H591" i="1"/>
  <c r="G591" i="1"/>
  <c r="G595" i="1"/>
  <c r="H600" i="1"/>
  <c r="G600" i="1"/>
  <c r="G604" i="1"/>
  <c r="H609" i="1"/>
  <c r="G609" i="1"/>
  <c r="G613" i="1"/>
  <c r="H618" i="1"/>
  <c r="G618" i="1"/>
  <c r="H645" i="1"/>
  <c r="G645" i="1"/>
  <c r="G649" i="1"/>
  <c r="H654" i="1"/>
  <c r="G654" i="1"/>
  <c r="G658" i="1"/>
  <c r="H663" i="1"/>
  <c r="G663" i="1"/>
  <c r="G667" i="1"/>
  <c r="H672" i="1"/>
  <c r="G672" i="1"/>
  <c r="G676" i="1"/>
  <c r="H681" i="1"/>
  <c r="G681" i="1"/>
  <c r="G685" i="1"/>
  <c r="H690" i="1"/>
  <c r="G690" i="1"/>
  <c r="G694" i="1"/>
  <c r="H699" i="1"/>
  <c r="G699" i="1"/>
  <c r="G703" i="1"/>
  <c r="H708" i="1"/>
  <c r="G708" i="1"/>
  <c r="G712" i="1"/>
  <c r="H717" i="1"/>
  <c r="G717" i="1"/>
  <c r="G721" i="1"/>
  <c r="H726" i="1"/>
  <c r="G726" i="1"/>
  <c r="G730" i="1"/>
  <c r="H737" i="1"/>
  <c r="G737" i="1"/>
  <c r="H763" i="1"/>
  <c r="G763" i="1"/>
  <c r="G771" i="1"/>
  <c r="H778" i="1"/>
  <c r="G778" i="1"/>
  <c r="H791" i="1"/>
  <c r="G791" i="1"/>
  <c r="H817" i="1"/>
  <c r="G817" i="1"/>
  <c r="G825" i="1"/>
  <c r="H832" i="1"/>
  <c r="G832" i="1"/>
  <c r="H854" i="1"/>
  <c r="G854" i="1"/>
  <c r="H863" i="1"/>
  <c r="G863" i="1"/>
  <c r="H875" i="1"/>
  <c r="G875" i="1"/>
  <c r="H886" i="1"/>
  <c r="G886" i="1"/>
  <c r="H904" i="1"/>
  <c r="G904" i="1"/>
  <c r="G930" i="1"/>
  <c r="H948" i="1"/>
  <c r="G948" i="1"/>
  <c r="G957" i="1"/>
  <c r="H957" i="1"/>
  <c r="H978" i="1"/>
  <c r="G978" i="1"/>
  <c r="H998" i="1"/>
  <c r="G998" i="1"/>
  <c r="H1002" i="1"/>
  <c r="G1002" i="1"/>
  <c r="H1478" i="1"/>
  <c r="G1478" i="1"/>
  <c r="I1478" i="1" s="1"/>
  <c r="J1478" i="1"/>
  <c r="G335" i="1"/>
  <c r="H341" i="1"/>
  <c r="G353" i="1"/>
  <c r="G368" i="1"/>
  <c r="H374" i="1"/>
  <c r="G386" i="1"/>
  <c r="H392" i="1"/>
  <c r="H467" i="1"/>
  <c r="H513" i="1"/>
  <c r="H519" i="1"/>
  <c r="H564" i="1"/>
  <c r="G564" i="1"/>
  <c r="H573" i="1"/>
  <c r="G573" i="1"/>
  <c r="H582" i="1"/>
  <c r="G582" i="1"/>
  <c r="H621" i="1"/>
  <c r="G621" i="1"/>
  <c r="H768" i="1"/>
  <c r="G768" i="1"/>
  <c r="H776" i="1"/>
  <c r="G776" i="1"/>
  <c r="H783" i="1"/>
  <c r="G783" i="1"/>
  <c r="H822" i="1"/>
  <c r="G822" i="1"/>
  <c r="H830" i="1"/>
  <c r="G830" i="1"/>
  <c r="H837" i="1"/>
  <c r="G837" i="1"/>
  <c r="H902" i="1"/>
  <c r="G902" i="1"/>
  <c r="H937" i="1"/>
  <c r="G937" i="1"/>
  <c r="H955" i="1"/>
  <c r="G955" i="1"/>
  <c r="H988" i="1"/>
  <c r="G988" i="1"/>
  <c r="G1021" i="1"/>
  <c r="H1021" i="1"/>
  <c r="H743" i="1"/>
  <c r="H761" i="1"/>
  <c r="H779" i="1"/>
  <c r="H797" i="1"/>
  <c r="H815" i="1"/>
  <c r="H833" i="1"/>
  <c r="H844" i="1"/>
  <c r="H852" i="1"/>
  <c r="H857" i="1"/>
  <c r="G857" i="1"/>
  <c r="H866" i="1"/>
  <c r="G883" i="1"/>
  <c r="H896" i="1"/>
  <c r="G908" i="1"/>
  <c r="G921" i="1"/>
  <c r="H935" i="1"/>
  <c r="H952" i="1"/>
  <c r="H960" i="1"/>
  <c r="H965" i="1"/>
  <c r="G965" i="1"/>
  <c r="H974" i="1"/>
  <c r="H986" i="1"/>
  <c r="H996" i="1"/>
  <c r="G1022" i="1"/>
  <c r="G1024" i="1"/>
  <c r="H1029" i="1"/>
  <c r="G1029" i="1"/>
  <c r="H1049" i="1"/>
  <c r="G1049" i="1"/>
  <c r="H1051" i="1"/>
  <c r="G1053" i="1"/>
  <c r="H1058" i="1"/>
  <c r="G1058" i="1"/>
  <c r="H1060" i="1"/>
  <c r="G1062" i="1"/>
  <c r="H1151" i="1"/>
  <c r="G1151" i="1"/>
  <c r="H1196" i="1"/>
  <c r="G1196" i="1"/>
  <c r="H1354" i="1"/>
  <c r="G1354" i="1"/>
  <c r="G1377" i="1"/>
  <c r="H1377" i="1"/>
  <c r="F219" i="4"/>
  <c r="D215" i="4"/>
  <c r="H734" i="1"/>
  <c r="H752" i="1"/>
  <c r="H770" i="1"/>
  <c r="H788" i="1"/>
  <c r="H806" i="1"/>
  <c r="H824" i="1"/>
  <c r="H842" i="1"/>
  <c r="G867" i="1"/>
  <c r="H881" i="1"/>
  <c r="H906" i="1"/>
  <c r="H911" i="1"/>
  <c r="G911" i="1"/>
  <c r="H920" i="1"/>
  <c r="H950" i="1"/>
  <c r="G975" i="1"/>
  <c r="H989" i="1"/>
  <c r="H993" i="1"/>
  <c r="G993" i="1"/>
  <c r="H1019" i="1"/>
  <c r="G1019" i="1"/>
  <c r="G1169" i="1"/>
  <c r="H1169" i="1"/>
  <c r="G1200" i="1"/>
  <c r="H1200" i="1"/>
  <c r="H1318" i="1"/>
  <c r="G1318" i="1"/>
  <c r="H1373" i="1"/>
  <c r="G1373" i="1"/>
  <c r="I1451" i="1"/>
  <c r="H731" i="1"/>
  <c r="H749" i="1"/>
  <c r="H767" i="1"/>
  <c r="H785" i="1"/>
  <c r="H803" i="1"/>
  <c r="H821" i="1"/>
  <c r="H839" i="1"/>
  <c r="H860" i="1"/>
  <c r="G885" i="1"/>
  <c r="H899" i="1"/>
  <c r="H924" i="1"/>
  <c r="H929" i="1"/>
  <c r="G929" i="1"/>
  <c r="H938" i="1"/>
  <c r="H968" i="1"/>
  <c r="H981" i="1"/>
  <c r="H1011" i="1"/>
  <c r="G1011" i="1"/>
  <c r="H1028" i="1"/>
  <c r="G1028" i="1"/>
  <c r="H1106" i="1"/>
  <c r="G1106" i="1"/>
  <c r="H1147" i="1"/>
  <c r="G1147" i="1"/>
  <c r="H1237" i="1"/>
  <c r="G1237" i="1"/>
  <c r="H1260" i="1"/>
  <c r="G1260" i="1"/>
  <c r="H1272" i="1"/>
  <c r="G1272" i="1"/>
  <c r="G1346" i="1"/>
  <c r="H1346" i="1"/>
  <c r="H947" i="1"/>
  <c r="G947" i="1"/>
  <c r="H983" i="1"/>
  <c r="G983" i="1"/>
  <c r="H1001" i="1"/>
  <c r="G1001" i="1"/>
  <c r="H1020" i="1"/>
  <c r="G1020" i="1"/>
  <c r="H1037" i="1"/>
  <c r="G1037" i="1"/>
  <c r="H1159" i="1"/>
  <c r="G1159" i="1"/>
  <c r="H1161" i="1"/>
  <c r="G1161" i="1"/>
  <c r="H1167" i="1"/>
  <c r="G1167" i="1"/>
  <c r="H1226" i="1"/>
  <c r="G1226" i="1"/>
  <c r="H1249" i="1"/>
  <c r="G1249" i="1"/>
  <c r="H1295" i="1"/>
  <c r="G1295" i="1"/>
  <c r="G1442" i="1"/>
  <c r="I1442" i="1" s="1"/>
  <c r="J1442" i="1"/>
  <c r="H1442" i="1"/>
  <c r="H1017" i="1"/>
  <c r="H1026" i="1"/>
  <c r="H1035" i="1"/>
  <c r="H1044" i="1"/>
  <c r="G1067" i="1"/>
  <c r="G1076" i="1"/>
  <c r="G1085" i="1"/>
  <c r="G1094" i="1"/>
  <c r="G1102" i="1"/>
  <c r="G1118" i="1"/>
  <c r="G1123" i="1"/>
  <c r="G1146" i="1"/>
  <c r="H1164" i="1"/>
  <c r="G1166" i="1"/>
  <c r="G1168" i="1"/>
  <c r="H1182" i="1"/>
  <c r="H1185" i="1"/>
  <c r="G1185" i="1"/>
  <c r="G1189" i="1"/>
  <c r="H1208" i="1"/>
  <c r="G1208" i="1"/>
  <c r="G1219" i="1"/>
  <c r="H1228" i="1"/>
  <c r="G1228" i="1"/>
  <c r="H1238" i="1"/>
  <c r="G1244" i="1"/>
  <c r="H1269" i="1"/>
  <c r="H1282" i="1"/>
  <c r="G1282" i="1"/>
  <c r="H1292" i="1"/>
  <c r="G1298" i="1"/>
  <c r="H1303" i="1"/>
  <c r="G1303" i="1"/>
  <c r="G1309" i="1"/>
  <c r="G1322" i="1"/>
  <c r="H1326" i="1"/>
  <c r="G1326" i="1"/>
  <c r="H1331" i="1"/>
  <c r="G1331" i="1"/>
  <c r="H1339" i="1"/>
  <c r="G1339" i="1"/>
  <c r="G1345" i="1"/>
  <c r="G1358" i="1"/>
  <c r="H1362" i="1"/>
  <c r="G1362" i="1"/>
  <c r="G1366" i="1"/>
  <c r="H1385" i="1"/>
  <c r="G1385" i="1"/>
  <c r="H1393" i="1"/>
  <c r="G1393" i="1"/>
  <c r="G1399" i="1"/>
  <c r="H1421" i="1"/>
  <c r="G1421" i="1"/>
  <c r="H1451" i="1"/>
  <c r="J1451" i="1"/>
  <c r="H1462" i="1"/>
  <c r="J1462" i="1"/>
  <c r="G1462" i="1"/>
  <c r="I1462" i="1" s="1"/>
  <c r="D298" i="4"/>
  <c r="F299" i="4"/>
  <c r="G1017" i="1"/>
  <c r="G1026" i="1"/>
  <c r="G1035" i="1"/>
  <c r="G1044" i="1"/>
  <c r="G1055" i="1"/>
  <c r="G1057" i="1"/>
  <c r="G1064" i="1"/>
  <c r="G1066" i="1"/>
  <c r="G1073" i="1"/>
  <c r="G1075" i="1"/>
  <c r="G1082" i="1"/>
  <c r="G1084" i="1"/>
  <c r="G1091" i="1"/>
  <c r="G1093" i="1"/>
  <c r="G1116" i="1"/>
  <c r="H1118" i="1"/>
  <c r="G1122" i="1"/>
  <c r="H1126" i="1"/>
  <c r="G1126" i="1"/>
  <c r="G1141" i="1"/>
  <c r="G1145" i="1"/>
  <c r="H1177" i="1"/>
  <c r="G1177" i="1"/>
  <c r="H1190" i="1"/>
  <c r="G1190" i="1"/>
  <c r="H1198" i="1"/>
  <c r="G1198" i="1"/>
  <c r="G1204" i="1"/>
  <c r="H1213" i="1"/>
  <c r="G1213" i="1"/>
  <c r="H1218" i="1"/>
  <c r="G1218" i="1"/>
  <c r="G1247" i="1"/>
  <c r="H1251" i="1"/>
  <c r="H1264" i="1"/>
  <c r="G1264" i="1"/>
  <c r="H1274" i="1"/>
  <c r="H1308" i="1"/>
  <c r="G1308" i="1"/>
  <c r="G1314" i="1"/>
  <c r="H1344" i="1"/>
  <c r="G1344" i="1"/>
  <c r="G1350" i="1"/>
  <c r="H1367" i="1"/>
  <c r="G1367" i="1"/>
  <c r="H1375" i="1"/>
  <c r="G1375" i="1"/>
  <c r="G1381" i="1"/>
  <c r="H1398" i="1"/>
  <c r="G1398" i="1"/>
  <c r="G1404" i="1"/>
  <c r="H1463" i="1"/>
  <c r="J1463" i="1"/>
  <c r="H1468" i="1"/>
  <c r="J1468" i="1"/>
  <c r="G1468" i="1"/>
  <c r="I1468" i="1" s="1"/>
  <c r="D529" i="4"/>
  <c r="F530" i="4"/>
  <c r="H851" i="1"/>
  <c r="H869" i="1"/>
  <c r="H887" i="1"/>
  <c r="H905" i="1"/>
  <c r="H923" i="1"/>
  <c r="H941" i="1"/>
  <c r="H959" i="1"/>
  <c r="H977" i="1"/>
  <c r="H992" i="1"/>
  <c r="H1047" i="1"/>
  <c r="H1074" i="1"/>
  <c r="H1083" i="1"/>
  <c r="H1092" i="1"/>
  <c r="H1121" i="1"/>
  <c r="G1138" i="1"/>
  <c r="H1223" i="1"/>
  <c r="G1223" i="1"/>
  <c r="H1231" i="1"/>
  <c r="G1231" i="1"/>
  <c r="G1250" i="1"/>
  <c r="H1254" i="1"/>
  <c r="G1254" i="1"/>
  <c r="G1258" i="1"/>
  <c r="H1277" i="1"/>
  <c r="G1277" i="1"/>
  <c r="H1285" i="1"/>
  <c r="G1285" i="1"/>
  <c r="H1300" i="1"/>
  <c r="G1300" i="1"/>
  <c r="G1316" i="1"/>
  <c r="H1336" i="1"/>
  <c r="G1336" i="1"/>
  <c r="G1352" i="1"/>
  <c r="H1390" i="1"/>
  <c r="G1390" i="1"/>
  <c r="G1406" i="1"/>
  <c r="H1413" i="1"/>
  <c r="G1413" i="1"/>
  <c r="H1456" i="1"/>
  <c r="G1456" i="1"/>
  <c r="J1456" i="1"/>
  <c r="G1463" i="1"/>
  <c r="I1463" i="1" s="1"/>
  <c r="E7" i="4"/>
  <c r="E528" i="4"/>
  <c r="H1111" i="1"/>
  <c r="H1144" i="1"/>
  <c r="G1144" i="1"/>
  <c r="G1148" i="1"/>
  <c r="H1162" i="1"/>
  <c r="H1172" i="1"/>
  <c r="G1199" i="1"/>
  <c r="H1203" i="1"/>
  <c r="G1203" i="1"/>
  <c r="G1207" i="1"/>
  <c r="H1246" i="1"/>
  <c r="G1246" i="1"/>
  <c r="H1313" i="1"/>
  <c r="G1313" i="1"/>
  <c r="H1321" i="1"/>
  <c r="G1321" i="1"/>
  <c r="G1330" i="1"/>
  <c r="H1349" i="1"/>
  <c r="G1349" i="1"/>
  <c r="H1357" i="1"/>
  <c r="G1357" i="1"/>
  <c r="G1376" i="1"/>
  <c r="H1380" i="1"/>
  <c r="G1380" i="1"/>
  <c r="G1384" i="1"/>
  <c r="H1403" i="1"/>
  <c r="G1403" i="1"/>
  <c r="H1411" i="1"/>
  <c r="G1411" i="1"/>
  <c r="H1418" i="1"/>
  <c r="G1418" i="1"/>
  <c r="G1430" i="1"/>
  <c r="H1430" i="1"/>
  <c r="G1439" i="1"/>
  <c r="J1439" i="1"/>
  <c r="H1439" i="1"/>
  <c r="G1445" i="1"/>
  <c r="J1445" i="1"/>
  <c r="H1445" i="1"/>
  <c r="H1450" i="1"/>
  <c r="J1450" i="1"/>
  <c r="G1450" i="1"/>
  <c r="I1450" i="1" s="1"/>
  <c r="I1472" i="1"/>
  <c r="E237" i="5"/>
  <c r="D1215" i="1"/>
  <c r="H1180" i="1"/>
  <c r="G1180" i="1"/>
  <c r="H1195" i="1"/>
  <c r="G1195" i="1"/>
  <c r="H1236" i="1"/>
  <c r="G1236" i="1"/>
  <c r="H1259" i="1"/>
  <c r="G1259" i="1"/>
  <c r="H1267" i="1"/>
  <c r="G1267" i="1"/>
  <c r="H1290" i="1"/>
  <c r="G1290" i="1"/>
  <c r="H1372" i="1"/>
  <c r="G1372" i="1"/>
  <c r="H1416" i="1"/>
  <c r="G1416" i="1"/>
  <c r="H1428" i="1"/>
  <c r="G1428" i="1"/>
  <c r="J1457" i="1"/>
  <c r="H1457" i="1"/>
  <c r="G1457" i="1"/>
  <c r="I1457" i="1" s="1"/>
  <c r="F106" i="5"/>
  <c r="D87" i="5"/>
  <c r="F234" i="5"/>
  <c r="C1211" i="1"/>
  <c r="H1114" i="1"/>
  <c r="H1132" i="1"/>
  <c r="H1150" i="1"/>
  <c r="H1165" i="1"/>
  <c r="H1201" i="1"/>
  <c r="H1216" i="1"/>
  <c r="H1234" i="1"/>
  <c r="H1252" i="1"/>
  <c r="H1270" i="1"/>
  <c r="H1288" i="1"/>
  <c r="H1306" i="1"/>
  <c r="H1324" i="1"/>
  <c r="H1342" i="1"/>
  <c r="H1360" i="1"/>
  <c r="H1378" i="1"/>
  <c r="H1396" i="1"/>
  <c r="H1414" i="1"/>
  <c r="G1424" i="1"/>
  <c r="G1433" i="1"/>
  <c r="G1447" i="1"/>
  <c r="I1447" i="1" s="1"/>
  <c r="J1449" i="1"/>
  <c r="G1454" i="1"/>
  <c r="G1465" i="1"/>
  <c r="I1465" i="1" s="1"/>
  <c r="J1467" i="1"/>
  <c r="J1473" i="1"/>
  <c r="J1476" i="1"/>
  <c r="G1479" i="1"/>
  <c r="I1479" i="1" s="1"/>
  <c r="F83" i="4"/>
  <c r="F455" i="4"/>
  <c r="F612" i="4"/>
  <c r="D593" i="4"/>
  <c r="F142" i="5"/>
  <c r="D134" i="5"/>
  <c r="D238" i="5"/>
  <c r="F239" i="5"/>
  <c r="G1441" i="1"/>
  <c r="I1441" i="1" s="1"/>
  <c r="J1441" i="1"/>
  <c r="G1444" i="1"/>
  <c r="I1444" i="1" s="1"/>
  <c r="J1444" i="1"/>
  <c r="I1473" i="1"/>
  <c r="I1474" i="1"/>
  <c r="F525" i="4"/>
  <c r="D515" i="4"/>
  <c r="H308" i="9"/>
  <c r="E176" i="5"/>
  <c r="D206" i="5"/>
  <c r="F207" i="5"/>
  <c r="H1102" i="1"/>
  <c r="H1120" i="1"/>
  <c r="H1138" i="1"/>
  <c r="H1171" i="1"/>
  <c r="H1189" i="1"/>
  <c r="H1207" i="1"/>
  <c r="H1240" i="1"/>
  <c r="H1258" i="1"/>
  <c r="H1276" i="1"/>
  <c r="H1294" i="1"/>
  <c r="H1312" i="1"/>
  <c r="H1330" i="1"/>
  <c r="H1348" i="1"/>
  <c r="H1366" i="1"/>
  <c r="H1384" i="1"/>
  <c r="H1402" i="1"/>
  <c r="H1420" i="1"/>
  <c r="G1427" i="1"/>
  <c r="H1438" i="1"/>
  <c r="G1449" i="1"/>
  <c r="I1449" i="1" s="1"/>
  <c r="G1467" i="1"/>
  <c r="I1467" i="1" s="1"/>
  <c r="F124" i="4"/>
  <c r="F351" i="4"/>
  <c r="F463" i="4"/>
  <c r="D459" i="4"/>
  <c r="G1440" i="1"/>
  <c r="I1440" i="1" s="1"/>
  <c r="J1440" i="1"/>
  <c r="G1443" i="1"/>
  <c r="I1443" i="1" s="1"/>
  <c r="J1443" i="1"/>
  <c r="I1455" i="1"/>
  <c r="D7" i="4"/>
  <c r="F8" i="4"/>
  <c r="D133" i="4"/>
  <c r="F134" i="4"/>
  <c r="E408" i="4"/>
  <c r="D403" i="1" s="1"/>
  <c r="E420" i="4"/>
  <c r="H30" i="3"/>
  <c r="C1453" i="1"/>
  <c r="F29" i="4"/>
  <c r="F62" i="4"/>
  <c r="F98" i="4"/>
  <c r="D152" i="4"/>
  <c r="E196" i="4"/>
  <c r="D192" i="1" s="1"/>
  <c r="F202" i="4"/>
  <c r="F364" i="4"/>
  <c r="E644" i="4"/>
  <c r="D638" i="1" s="1"/>
  <c r="H638" i="1" s="1"/>
  <c r="F484" i="4"/>
  <c r="E567" i="4"/>
  <c r="D561" i="1" s="1"/>
  <c r="F629" i="4"/>
  <c r="D625" i="4"/>
  <c r="F146" i="5"/>
  <c r="F149" i="5"/>
  <c r="G308" i="9"/>
  <c r="D176" i="5"/>
  <c r="F177" i="5"/>
  <c r="D245" i="5"/>
  <c r="F246" i="5"/>
  <c r="D114" i="6"/>
  <c r="G1470" i="1"/>
  <c r="E50" i="4"/>
  <c r="D46" i="1" s="1"/>
  <c r="E163" i="4"/>
  <c r="D159" i="1" s="1"/>
  <c r="D252" i="4"/>
  <c r="F253" i="4"/>
  <c r="D263" i="4"/>
  <c r="F264" i="4"/>
  <c r="D472" i="4"/>
  <c r="F473" i="4"/>
  <c r="E7" i="5"/>
  <c r="D12" i="5"/>
  <c r="F13" i="5"/>
  <c r="D5" i="7"/>
  <c r="D24" i="8"/>
  <c r="C1499" i="1" s="1"/>
  <c r="C1501" i="1"/>
  <c r="D106" i="4"/>
  <c r="F107" i="4"/>
  <c r="E263" i="4"/>
  <c r="D259" i="1" s="1"/>
  <c r="F311" i="4"/>
  <c r="D363" i="4"/>
  <c r="D350" i="4" s="1"/>
  <c r="F383" i="4"/>
  <c r="F416" i="4"/>
  <c r="F643" i="4"/>
  <c r="E141" i="6"/>
  <c r="I24" i="3"/>
  <c r="D567" i="4"/>
  <c r="F568" i="4"/>
  <c r="D421" i="4"/>
  <c r="E143" i="9"/>
  <c r="B143" i="9" s="1"/>
  <c r="H290" i="9"/>
  <c r="E291" i="9"/>
  <c r="B291" i="9" s="1"/>
  <c r="E310" i="9"/>
  <c r="B310" i="9" s="1"/>
  <c r="F36" i="6"/>
  <c r="D35" i="6"/>
  <c r="F75" i="6"/>
  <c r="F130" i="6"/>
  <c r="D129" i="6"/>
  <c r="E87" i="5"/>
  <c r="D1065" i="1" s="1"/>
  <c r="F6" i="6"/>
  <c r="D5" i="6"/>
  <c r="F39" i="6"/>
  <c r="F277" i="9"/>
  <c r="G290" i="9"/>
  <c r="E290" i="9" s="1"/>
  <c r="B290" i="9" s="1"/>
  <c r="B69" i="9"/>
  <c r="B81" i="9"/>
  <c r="B93" i="9"/>
  <c r="B105" i="9"/>
  <c r="B117" i="9"/>
  <c r="E129" i="9"/>
  <c r="B129" i="9" s="1"/>
  <c r="B140" i="9"/>
  <c r="B152" i="9"/>
  <c r="B157" i="9"/>
  <c r="G163" i="9"/>
  <c r="E163" i="9" s="1"/>
  <c r="B163" i="9" s="1"/>
  <c r="G166" i="9"/>
  <c r="B219" i="9"/>
  <c r="F230" i="9"/>
  <c r="B230" i="9" s="1"/>
  <c r="B235" i="9"/>
  <c r="B249" i="9"/>
  <c r="F260" i="9"/>
  <c r="B260" i="9" s="1"/>
  <c r="B267" i="9"/>
  <c r="E296" i="9"/>
  <c r="B296" i="9" s="1"/>
  <c r="B134" i="9"/>
  <c r="B146"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B306" i="9"/>
  <c r="B128" i="9"/>
  <c r="B253" i="9"/>
  <c r="B271"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B127" i="9"/>
  <c r="M213" i="9"/>
  <c r="F218" i="9"/>
  <c r="B218" i="9" s="1"/>
  <c r="F242" i="9"/>
  <c r="B242" i="9" s="1"/>
  <c r="F248" i="9"/>
  <c r="B248" i="9" s="1"/>
  <c r="B255" i="9"/>
  <c r="F266" i="9"/>
  <c r="B266" i="9" s="1"/>
  <c r="E284" i="9"/>
  <c r="B284" i="9" s="1"/>
  <c r="E302" i="9"/>
  <c r="B302" i="9" s="1"/>
  <c r="B241" i="9"/>
  <c r="B247" i="9"/>
  <c r="B265" i="9"/>
  <c r="G280" i="9"/>
  <c r="E280" i="9" s="1"/>
  <c r="B280" i="9" s="1"/>
  <c r="D42" i="8" l="1"/>
  <c r="G313" i="9" s="1"/>
  <c r="E313" i="9" s="1"/>
  <c r="B313" i="9" s="1"/>
  <c r="E308" i="9"/>
  <c r="B308" i="9" s="1"/>
  <c r="H1437" i="1"/>
  <c r="G1437" i="1"/>
  <c r="D1408" i="1"/>
  <c r="F163" i="4"/>
  <c r="G638" i="1"/>
  <c r="H1235" i="1"/>
  <c r="G1235" i="1"/>
  <c r="D68" i="5"/>
  <c r="H21" i="3" s="1"/>
  <c r="G1127" i="1"/>
  <c r="H1127" i="1"/>
  <c r="G1124" i="1"/>
  <c r="G1096" i="1"/>
  <c r="H1096" i="1"/>
  <c r="H1097" i="1"/>
  <c r="G1097" i="1"/>
  <c r="F78" i="5"/>
  <c r="C1056" i="1"/>
  <c r="G1048" i="1"/>
  <c r="H1383" i="1"/>
  <c r="G1383" i="1"/>
  <c r="B192" i="9"/>
  <c r="H637" i="1"/>
  <c r="G306" i="1"/>
  <c r="H306" i="1"/>
  <c r="H269" i="1"/>
  <c r="G269" i="1"/>
  <c r="F224" i="4"/>
  <c r="C220" i="1"/>
  <c r="G206" i="1"/>
  <c r="G78" i="1"/>
  <c r="H46" i="1"/>
  <c r="F139" i="4"/>
  <c r="C135" i="1"/>
  <c r="H120" i="1"/>
  <c r="G120" i="1"/>
  <c r="F114" i="6"/>
  <c r="H27" i="3"/>
  <c r="C1408" i="1"/>
  <c r="D141" i="6"/>
  <c r="G318" i="9"/>
  <c r="E318" i="9" s="1"/>
  <c r="F5" i="6"/>
  <c r="H24" i="3"/>
  <c r="C1299" i="1"/>
  <c r="F363" i="4"/>
  <c r="C358" i="1"/>
  <c r="H1499" i="1"/>
  <c r="G1499" i="1"/>
  <c r="F472" i="4"/>
  <c r="C466" i="1"/>
  <c r="F176" i="5"/>
  <c r="H22" i="3"/>
  <c r="C1153" i="1"/>
  <c r="H21" i="9"/>
  <c r="G21" i="9"/>
  <c r="E21" i="9" s="1"/>
  <c r="F152" i="4"/>
  <c r="D151" i="4"/>
  <c r="C148" i="1"/>
  <c r="E635" i="4"/>
  <c r="D629" i="1" s="1"/>
  <c r="D414" i="1"/>
  <c r="F459" i="4"/>
  <c r="C453" i="1"/>
  <c r="F515" i="4"/>
  <c r="C509" i="1"/>
  <c r="F134" i="5"/>
  <c r="C1112" i="1"/>
  <c r="F50" i="4"/>
  <c r="I1456" i="1"/>
  <c r="F529" i="4"/>
  <c r="D528" i="4"/>
  <c r="C523" i="1"/>
  <c r="I28" i="3"/>
  <c r="D1435" i="1"/>
  <c r="H29" i="3"/>
  <c r="C1436" i="1"/>
  <c r="G316" i="9"/>
  <c r="E316" i="9" s="1"/>
  <c r="F263" i="4"/>
  <c r="C259" i="1"/>
  <c r="E636" i="4"/>
  <c r="D630" i="1" s="1"/>
  <c r="D522" i="1"/>
  <c r="E165" i="9"/>
  <c r="B165" i="9" s="1"/>
  <c r="E166" i="9"/>
  <c r="B166" i="9" s="1"/>
  <c r="E68" i="5"/>
  <c r="E6" i="5" s="1"/>
  <c r="D7" i="5"/>
  <c r="F12" i="5"/>
  <c r="C990" i="1"/>
  <c r="F133" i="4"/>
  <c r="C129" i="1"/>
  <c r="G311" i="9"/>
  <c r="E311" i="9" s="1"/>
  <c r="B311" i="9" s="1"/>
  <c r="F206" i="5"/>
  <c r="C1183" i="1"/>
  <c r="E151" i="4"/>
  <c r="H1211" i="1"/>
  <c r="G1211" i="1"/>
  <c r="E6" i="4"/>
  <c r="D3" i="1"/>
  <c r="F196" i="4"/>
  <c r="D420" i="4"/>
  <c r="F421" i="4"/>
  <c r="C415" i="1"/>
  <c r="F106" i="4"/>
  <c r="C102" i="1"/>
  <c r="I20" i="3"/>
  <c r="D985" i="1"/>
  <c r="F252" i="4"/>
  <c r="C248" i="1"/>
  <c r="F245" i="5"/>
  <c r="C1222" i="1"/>
  <c r="F625" i="4"/>
  <c r="C619" i="1"/>
  <c r="H1453" i="1"/>
  <c r="G1453" i="1"/>
  <c r="E175" i="5"/>
  <c r="D1152" i="1" s="1"/>
  <c r="I22" i="3"/>
  <c r="D1153" i="1"/>
  <c r="I1439" i="1"/>
  <c r="G46" i="1"/>
  <c r="F215" i="4"/>
  <c r="C211" i="1"/>
  <c r="F35" i="6"/>
  <c r="H25" i="3"/>
  <c r="C1329" i="1"/>
  <c r="D408" i="4"/>
  <c r="F350" i="4"/>
  <c r="C345" i="1"/>
  <c r="F593" i="4"/>
  <c r="C587" i="1"/>
  <c r="F129" i="6"/>
  <c r="C1423" i="1"/>
  <c r="F567" i="4"/>
  <c r="C561" i="1"/>
  <c r="G1501" i="1"/>
  <c r="H1501" i="1"/>
  <c r="H159" i="1"/>
  <c r="G159" i="1"/>
  <c r="G192" i="1"/>
  <c r="H192" i="1"/>
  <c r="F7" i="4"/>
  <c r="D6" i="4"/>
  <c r="C3" i="1"/>
  <c r="F238" i="5"/>
  <c r="D237" i="5"/>
  <c r="C1215" i="1"/>
  <c r="F87" i="5"/>
  <c r="C1065" i="1"/>
  <c r="I23" i="3"/>
  <c r="D1214" i="1"/>
  <c r="D407" i="4"/>
  <c r="F298" i="4"/>
  <c r="C293" i="1"/>
  <c r="I34" i="3" l="1"/>
  <c r="H19" i="9"/>
  <c r="E19" i="9" s="1"/>
  <c r="B19" i="9" s="1"/>
  <c r="G314" i="9"/>
  <c r="E314" i="9" s="1"/>
  <c r="B314" i="9" s="1"/>
  <c r="K1451" i="9"/>
  <c r="C1517" i="1"/>
  <c r="G1517" i="1" s="1"/>
  <c r="C1046" i="1"/>
  <c r="H1056" i="1"/>
  <c r="G1056" i="1"/>
  <c r="H220" i="1"/>
  <c r="G220" i="1"/>
  <c r="H135" i="1"/>
  <c r="G135" i="1"/>
  <c r="H278" i="9"/>
  <c r="D984" i="1"/>
  <c r="B316" i="9"/>
  <c r="E315" i="9"/>
  <c r="I10" i="3" s="1"/>
  <c r="H523" i="1"/>
  <c r="G523" i="1"/>
  <c r="H1153" i="1"/>
  <c r="G1153" i="1"/>
  <c r="G1215" i="1"/>
  <c r="H1215" i="1"/>
  <c r="H561" i="1"/>
  <c r="G561" i="1"/>
  <c r="F408" i="4"/>
  <c r="C403" i="1"/>
  <c r="B318" i="9"/>
  <c r="E317" i="9"/>
  <c r="F407" i="4"/>
  <c r="C402" i="1"/>
  <c r="F237" i="5"/>
  <c r="H23" i="3"/>
  <c r="C1214" i="1"/>
  <c r="H1329" i="1"/>
  <c r="G1329" i="1"/>
  <c r="H619" i="1"/>
  <c r="G619" i="1"/>
  <c r="D289" i="4"/>
  <c r="D290" i="4" s="1"/>
  <c r="H17" i="3"/>
  <c r="F151" i="4"/>
  <c r="C147" i="1"/>
  <c r="D175" i="5"/>
  <c r="G358" i="1"/>
  <c r="H358" i="1"/>
  <c r="F141" i="6"/>
  <c r="C1435" i="1"/>
  <c r="H28" i="3"/>
  <c r="H248" i="1"/>
  <c r="G248" i="1"/>
  <c r="H1423" i="1"/>
  <c r="G1423" i="1"/>
  <c r="G587" i="1"/>
  <c r="H587" i="1"/>
  <c r="F420" i="4"/>
  <c r="D635" i="4"/>
  <c r="C414" i="1"/>
  <c r="E289" i="4"/>
  <c r="E290" i="4" s="1"/>
  <c r="D286" i="1" s="1"/>
  <c r="I17" i="3"/>
  <c r="D147" i="1"/>
  <c r="G990" i="1"/>
  <c r="H990" i="1"/>
  <c r="F68" i="5"/>
  <c r="H453" i="1"/>
  <c r="G453" i="1"/>
  <c r="G3" i="1"/>
  <c r="H3" i="1"/>
  <c r="H1222" i="1"/>
  <c r="G1222" i="1"/>
  <c r="H1183" i="1"/>
  <c r="G1183" i="1"/>
  <c r="B21" i="9"/>
  <c r="H466" i="1"/>
  <c r="G466" i="1"/>
  <c r="G1299" i="1"/>
  <c r="H1299" i="1"/>
  <c r="H1408" i="1"/>
  <c r="G1408" i="1"/>
  <c r="H1065" i="1"/>
  <c r="G1065" i="1"/>
  <c r="F6" i="4"/>
  <c r="D412" i="4"/>
  <c r="H16" i="3"/>
  <c r="C2" i="1"/>
  <c r="G345" i="1"/>
  <c r="H345" i="1"/>
  <c r="H211" i="1"/>
  <c r="G211" i="1"/>
  <c r="G102" i="1"/>
  <c r="H102" i="1"/>
  <c r="D6" i="5"/>
  <c r="F7" i="5"/>
  <c r="H20" i="3"/>
  <c r="C985" i="1"/>
  <c r="H259" i="1"/>
  <c r="G259" i="1"/>
  <c r="G1112" i="1"/>
  <c r="H1112" i="1"/>
  <c r="I21" i="3"/>
  <c r="D1046" i="1"/>
  <c r="G1046" i="1" s="1"/>
  <c r="H293" i="1"/>
  <c r="G293" i="1"/>
  <c r="E412" i="4"/>
  <c r="I16" i="3"/>
  <c r="D2" i="1"/>
  <c r="H415" i="1"/>
  <c r="G415" i="1"/>
  <c r="H129" i="1"/>
  <c r="G129" i="1"/>
  <c r="G1436" i="1"/>
  <c r="H1436" i="1"/>
  <c r="D636" i="4"/>
  <c r="F528" i="4"/>
  <c r="C522" i="1"/>
  <c r="G509" i="1"/>
  <c r="H509" i="1"/>
  <c r="H148" i="1"/>
  <c r="G148" i="1"/>
  <c r="H1517" i="1" l="1"/>
  <c r="H11" i="3"/>
  <c r="N3" i="9" s="1"/>
  <c r="E312" i="9"/>
  <c r="H1046" i="1"/>
  <c r="G522" i="1"/>
  <c r="H522" i="1"/>
  <c r="F636" i="4"/>
  <c r="C630" i="1"/>
  <c r="H414" i="1"/>
  <c r="G414" i="1"/>
  <c r="H403" i="1"/>
  <c r="G403" i="1"/>
  <c r="F412" i="4"/>
  <c r="D639" i="4"/>
  <c r="C407" i="1"/>
  <c r="F635" i="4"/>
  <c r="C629" i="1"/>
  <c r="G278" i="9"/>
  <c r="E278" i="9" s="1"/>
  <c r="G285" i="9"/>
  <c r="E285" i="9" s="1"/>
  <c r="B285" i="9" s="1"/>
  <c r="F6" i="5"/>
  <c r="C984" i="1"/>
  <c r="F175" i="5"/>
  <c r="C1152" i="1"/>
  <c r="G402" i="1"/>
  <c r="H402" i="1"/>
  <c r="H1435" i="1"/>
  <c r="G1435" i="1"/>
  <c r="E639" i="4"/>
  <c r="D407" i="1"/>
  <c r="G985" i="1"/>
  <c r="H985" i="1"/>
  <c r="H2" i="1"/>
  <c r="G2" i="1"/>
  <c r="H9" i="3"/>
  <c r="E413" i="4"/>
  <c r="E414" i="4" s="1"/>
  <c r="D409" i="1" s="1"/>
  <c r="E291" i="4"/>
  <c r="D287" i="1" s="1"/>
  <c r="D285" i="1"/>
  <c r="G1214" i="1"/>
  <c r="H1214" i="1"/>
  <c r="F290" i="4"/>
  <c r="C286" i="1"/>
  <c r="F289" i="4"/>
  <c r="D413" i="4"/>
  <c r="D414" i="4" s="1"/>
  <c r="D291" i="4"/>
  <c r="C285" i="1"/>
  <c r="H147" i="1"/>
  <c r="G147" i="1"/>
  <c r="I11" i="3" l="1"/>
  <c r="F414" i="4"/>
  <c r="C409" i="1"/>
  <c r="K3" i="9"/>
  <c r="I9" i="3"/>
  <c r="E277" i="9"/>
  <c r="B278" i="9"/>
  <c r="G1152" i="1"/>
  <c r="H1152" i="1"/>
  <c r="G629" i="1"/>
  <c r="H629" i="1"/>
  <c r="H630" i="1"/>
  <c r="G630" i="1"/>
  <c r="F291" i="4"/>
  <c r="C287" i="1"/>
  <c r="D633" i="1"/>
  <c r="D640" i="4"/>
  <c r="D641" i="4" s="1"/>
  <c r="F413" i="4"/>
  <c r="D415" i="4"/>
  <c r="C408" i="1"/>
  <c r="H8" i="3"/>
  <c r="H984" i="1"/>
  <c r="G984" i="1"/>
  <c r="G407" i="1"/>
  <c r="H407" i="1"/>
  <c r="F639" i="4"/>
  <c r="C633" i="1"/>
  <c r="G285" i="1"/>
  <c r="H285" i="1"/>
  <c r="H286" i="1"/>
  <c r="G286" i="1"/>
  <c r="E415" i="4"/>
  <c r="D410" i="1" s="1"/>
  <c r="E640" i="4"/>
  <c r="E641" i="4" s="1"/>
  <c r="D408" i="1"/>
  <c r="F641" i="4" l="1"/>
  <c r="C635" i="1"/>
  <c r="E642" i="4"/>
  <c r="D634" i="1"/>
  <c r="H633" i="1"/>
  <c r="G633" i="1"/>
  <c r="D635" i="1"/>
  <c r="H287" i="1"/>
  <c r="G287" i="1"/>
  <c r="H408" i="1"/>
  <c r="G408" i="1"/>
  <c r="F415" i="4"/>
  <c r="C410" i="1"/>
  <c r="G409" i="1"/>
  <c r="H409" i="1"/>
  <c r="M3" i="9"/>
  <c r="I8" i="3"/>
  <c r="D642" i="4"/>
  <c r="F640" i="4"/>
  <c r="C634" i="1"/>
  <c r="D646" i="4" l="1"/>
  <c r="F642" i="4"/>
  <c r="C636" i="1"/>
  <c r="H634" i="1"/>
  <c r="G634" i="1"/>
  <c r="G410" i="1"/>
  <c r="H410" i="1"/>
  <c r="E646" i="4"/>
  <c r="D636" i="1"/>
  <c r="G635" i="1"/>
  <c r="H635" i="1"/>
  <c r="E645" i="4"/>
  <c r="D645" i="4"/>
  <c r="G276" i="9" l="1"/>
  <c r="E276" i="9" s="1"/>
  <c r="B276" i="9" s="1"/>
  <c r="I19" i="3"/>
  <c r="D640" i="1"/>
  <c r="H7" i="3" s="1"/>
  <c r="H636" i="1"/>
  <c r="G636" i="1"/>
  <c r="F645" i="4"/>
  <c r="H18" i="3"/>
  <c r="C639" i="1"/>
  <c r="I18" i="3"/>
  <c r="D639" i="1"/>
  <c r="H19" i="3"/>
  <c r="F646" i="4"/>
  <c r="C640" i="1"/>
  <c r="J3" i="9" l="1"/>
  <c r="H639" i="1"/>
  <c r="G639" i="1"/>
  <c r="H640" i="1"/>
  <c r="G640" i="1"/>
  <c r="G274" i="9" l="1"/>
  <c r="H274" i="9"/>
  <c r="H18" i="9"/>
  <c r="G18" i="9"/>
  <c r="M272" i="9"/>
  <c r="L272" i="9"/>
  <c r="J17" i="9"/>
  <c r="M16" i="9"/>
  <c r="K9" i="9"/>
  <c r="I13" i="9"/>
  <c r="I7" i="9"/>
  <c r="J8" i="9"/>
  <c r="K13" i="9"/>
  <c r="M15" i="9"/>
  <c r="I6" i="9"/>
  <c r="J12" i="9"/>
  <c r="J5" i="9"/>
  <c r="G16" i="9"/>
  <c r="H16" i="9"/>
  <c r="J7" i="9"/>
  <c r="K7" i="9"/>
  <c r="K12" i="9"/>
  <c r="H17" i="9"/>
  <c r="L16" i="9"/>
  <c r="G15" i="9"/>
  <c r="K6" i="9"/>
  <c r="G17" i="9"/>
  <c r="I9" i="9"/>
  <c r="I8" i="9"/>
  <c r="I12" i="9"/>
  <c r="J10" i="9"/>
  <c r="I17" i="9"/>
  <c r="K8" i="9"/>
  <c r="I5" i="9"/>
  <c r="J11" i="9"/>
  <c r="J9" i="9"/>
  <c r="J13" i="9"/>
  <c r="K11" i="9"/>
  <c r="K10" i="9"/>
  <c r="I11" i="9"/>
  <c r="H15" i="9"/>
  <c r="L15" i="9"/>
  <c r="K5" i="9"/>
  <c r="J6" i="9"/>
  <c r="E18" i="9" l="1"/>
  <c r="B18" i="9" s="1"/>
  <c r="F15" i="9"/>
  <c r="F16" i="9"/>
  <c r="E7" i="9"/>
  <c r="B7" i="9" s="1"/>
  <c r="E12" i="9"/>
  <c r="B12" i="9" s="1"/>
  <c r="E10" i="9"/>
  <c r="B10" i="9" s="1"/>
  <c r="E8" i="9"/>
  <c r="B8" i="9" s="1"/>
  <c r="E16" i="9"/>
  <c r="F272" i="9"/>
  <c r="E11" i="9"/>
  <c r="B11" i="9" s="1"/>
  <c r="E5" i="9"/>
  <c r="E9" i="9"/>
  <c r="B9" i="9" s="1"/>
  <c r="E13" i="9"/>
  <c r="B13" i="9" s="1"/>
  <c r="E17" i="9"/>
  <c r="B17" i="9" s="1"/>
  <c r="E6" i="9"/>
  <c r="B6" i="9" s="1"/>
  <c r="E15" i="9"/>
  <c r="E274" i="9"/>
  <c r="B16" i="9" l="1"/>
  <c r="F14" i="9"/>
  <c r="E4" i="9"/>
  <c r="B5" i="9"/>
  <c r="B274" i="9"/>
  <c r="E20" i="9"/>
  <c r="I7" i="3" s="1"/>
  <c r="E14" i="9"/>
  <c r="B15"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<sst xmlns="http://schemas.openxmlformats.org/spreadsheetml/2006/main" count="4374" uniqueCount="3426">
  <si>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</si>
  <si>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</si>
  <si>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</si>
  <si>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</si>
  <si>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</si>
  <si>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</si>
  <si>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</si>
  <si>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</si>
  <si>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</si>
  <si>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</si>
  <si>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</si>
  <si>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</si>
  <si>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</si>
  <si>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</si>
  <si>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</si>
  <si>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</si>
  <si>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</si>
  <si>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</si>
  <si>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</si>
  <si>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</si>
  <si>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</si>
  <si>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</si>
  <si>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</si>
  <si>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</si>
  <si>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</si>
  <si>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</si>
  <si>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</si>
  <si>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</si>
  <si>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</si>
  <si>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</si>
  <si>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</si>
  <si>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ISTARSKA  ŽUPANIJA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</si>
  <si>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</si>
  <si>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</si>
  <si>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</si>
  <si>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</si>
  <si>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</si>
  <si>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</si>
  <si>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</si>
  <si>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</si>
  <si>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</si>
  <si>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</si>
  <si>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</si>
  <si>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</si>
  <si>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</si>
  <si>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</si>
  <si>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</si>
  <si>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</si>
  <si>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</si>
  <si>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36389 - ISTARSKA  ŽUPANIJA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</si>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</sst>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 fontId="6" fillId="0" borderId="63" xfId="0" applyNumberFormat="1" applyFont="1" applyFill="1" applyBorder="1" applyAlignment="1" applyProtection="1">
      <alignment horizontal="right" vertical="top" shrinkToFit="1"/>
      <protection locked="0"/>
    </xf>
    <xf numFmtId="3" fontId="6" fillId="0" borderId="40" xfId="0" applyNumberFormat="1" applyFont="1" applyFill="1" applyBorder="1" applyAlignment="1" applyProtection="1">
      <alignment horizontal="right" vertical="top" shrinkToFit="1"/>
      <protection locked="0"/>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0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241711258.16999999</v>
      </c>
      <c r="D2" s="6">
        <f>'PR-RAS'!E6</f>
        <v>203150296.59999999</v>
      </c>
      <c r="E2" s="6">
        <v>0</v>
      </c>
      <c r="F2" s="6">
        <v>0</v>
      </c>
      <c r="G2" s="7">
        <f t="shared" ref="G2:G264" si="0">(B2/1000)*(C2*1+D2*2)</f>
        <v>648011.85137000005</v>
      </c>
      <c r="H2" s="7">
        <f t="shared" ref="H2:H264" si="1">ABS(C2-ROUND(C2,0))+ABS(D2-ROUND(D2,0))</f>
        <v>0.56999999284744263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35877039.439999998</v>
      </c>
      <c r="D3" s="1">
        <f>'PR-RAS'!E7</f>
        <v>46581601.369999997</v>
      </c>
      <c r="E3" s="1">
        <v>0</v>
      </c>
      <c r="F3" s="1">
        <v>0</v>
      </c>
      <c r="G3" s="2">
        <f t="shared" si="0"/>
        <v>258080.48436</v>
      </c>
      <c r="H3" s="2">
        <f t="shared" si="1"/>
        <v>0.80999999493360519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32901176.43</v>
      </c>
      <c r="D4" s="1">
        <f>'PR-RAS'!E8</f>
        <v>43160149.939999998</v>
      </c>
      <c r="E4" s="1">
        <v>0</v>
      </c>
      <c r="F4" s="1">
        <v>0</v>
      </c>
      <c r="G4" s="2">
        <f t="shared" si="0"/>
        <v>357664.42892999999</v>
      </c>
      <c r="H4" s="2">
        <f t="shared" si="1"/>
        <v>0.49000000208616257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25590733.460000001</v>
      </c>
      <c r="D5" s="1">
        <f>'PR-RAS'!E9</f>
        <v>34414420.280000001</v>
      </c>
      <c r="E5" s="1">
        <v>0</v>
      </c>
      <c r="F5" s="1">
        <v>0</v>
      </c>
      <c r="G5" s="2">
        <f t="shared" si="0"/>
        <v>377678.29608000006</v>
      </c>
      <c r="H5" s="2">
        <f t="shared" si="1"/>
        <v>0.74000000208616257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3060274.03</v>
      </c>
      <c r="D6" s="1">
        <f>'PR-RAS'!E10</f>
        <v>3831730.94</v>
      </c>
      <c r="E6" s="1">
        <v>0</v>
      </c>
      <c r="F6" s="1">
        <v>0</v>
      </c>
      <c r="G6" s="2">
        <f t="shared" si="0"/>
        <v>53618.679550000001</v>
      </c>
      <c r="H6" s="2">
        <f t="shared" si="1"/>
        <v>8.9999999850988388E-2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2005307.99</v>
      </c>
      <c r="D7" s="1">
        <f>'PR-RAS'!E11</f>
        <v>2603821.21</v>
      </c>
      <c r="E7" s="1">
        <v>0</v>
      </c>
      <c r="F7" s="1">
        <v>0</v>
      </c>
      <c r="G7" s="2">
        <f t="shared" si="0"/>
        <v>43277.70246</v>
      </c>
      <c r="H7" s="2">
        <f t="shared" si="1"/>
        <v>0.21999999997206032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3541197.51</v>
      </c>
      <c r="D8" s="1">
        <f>'PR-RAS'!E12</f>
        <v>4177489.37</v>
      </c>
      <c r="E8" s="1">
        <v>0</v>
      </c>
      <c r="F8" s="1">
        <v>0</v>
      </c>
      <c r="G8" s="2">
        <f t="shared" si="0"/>
        <v>83273.233749999999</v>
      </c>
      <c r="H8" s="2">
        <f t="shared" si="1"/>
        <v>0.86000000033527613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1420420.99</v>
      </c>
      <c r="D9" s="1">
        <f>'PR-RAS'!E13</f>
        <v>2084019.05</v>
      </c>
      <c r="E9" s="1">
        <v>0</v>
      </c>
      <c r="F9" s="1">
        <v>0</v>
      </c>
      <c r="G9" s="2">
        <f t="shared" si="0"/>
        <v>44707.672720000002</v>
      </c>
      <c r="H9" s="2">
        <f t="shared" si="1"/>
        <v>6.0000000055879354E-2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295264.87</v>
      </c>
      <c r="D10" s="1">
        <f>'PR-RAS'!E14</f>
        <v>214540.63</v>
      </c>
      <c r="E10" s="1">
        <v>0</v>
      </c>
      <c r="F10" s="1">
        <v>0</v>
      </c>
      <c r="G10" s="2">
        <f t="shared" si="0"/>
        <v>6519.1151699999991</v>
      </c>
      <c r="H10" s="2">
        <f t="shared" si="1"/>
        <v>0.5</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3012022.42</v>
      </c>
      <c r="D11" s="1">
        <f>'PR-RAS'!E15</f>
        <v>4165871.54</v>
      </c>
      <c r="E11" s="1">
        <v>0</v>
      </c>
      <c r="F11" s="1">
        <v>0</v>
      </c>
      <c r="G11" s="2">
        <f t="shared" si="0"/>
        <v>113437.655</v>
      </c>
      <c r="H11" s="2">
        <f t="shared" si="1"/>
        <v>0.87999999988824129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163050.57</v>
      </c>
      <c r="D19" s="1">
        <f>'PR-RAS'!E23</f>
        <v>286086.83</v>
      </c>
      <c r="E19" s="1">
        <v>0</v>
      </c>
      <c r="F19" s="1">
        <v>0</v>
      </c>
      <c r="G19" s="2">
        <f t="shared" si="0"/>
        <v>13234.036139999998</v>
      </c>
      <c r="H19" s="2">
        <f t="shared" si="1"/>
        <v>0.59999999997671694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163050.57</v>
      </c>
      <c r="D21" s="1">
        <f>'PR-RAS'!E25</f>
        <v>286086.83</v>
      </c>
      <c r="E21" s="1">
        <v>0</v>
      </c>
      <c r="F21" s="1">
        <v>0</v>
      </c>
      <c r="G21" s="2">
        <f t="shared" si="0"/>
        <v>14704.4846</v>
      </c>
      <c r="H21" s="2">
        <f t="shared" si="1"/>
        <v>0.59999999997671694</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2812812.44</v>
      </c>
      <c r="D25" s="1">
        <f>'PR-RAS'!E29</f>
        <v>3135364.5999999996</v>
      </c>
      <c r="E25" s="1">
        <v>0</v>
      </c>
      <c r="F25" s="1">
        <v>0</v>
      </c>
      <c r="G25" s="2">
        <f t="shared" si="0"/>
        <v>218004.99935999999</v>
      </c>
      <c r="H25" s="2">
        <f t="shared" si="1"/>
        <v>0.84000000031664968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2790715.85</v>
      </c>
      <c r="D29" s="1">
        <f>'PR-RAS'!E33</f>
        <v>3110996.76</v>
      </c>
      <c r="E29" s="1">
        <v>0</v>
      </c>
      <c r="F29" s="1">
        <v>0</v>
      </c>
      <c r="G29" s="2">
        <f t="shared" si="0"/>
        <v>252355.86235999997</v>
      </c>
      <c r="H29" s="2">
        <f t="shared" si="1"/>
        <v>0.39000000013038516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22096.59</v>
      </c>
      <c r="D31" s="1">
        <f>'PR-RAS'!E35</f>
        <v>24367.84</v>
      </c>
      <c r="E31" s="1">
        <v>0</v>
      </c>
      <c r="F31" s="1">
        <v>0</v>
      </c>
      <c r="G31" s="2">
        <f t="shared" si="0"/>
        <v>2124.9681</v>
      </c>
      <c r="H31" s="2">
        <f t="shared" si="1"/>
        <v>0.56999999999970896</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81912041.74000001</v>
      </c>
      <c r="D46" s="1">
        <f>'PR-RAS'!E50</f>
        <v>80402937.520000011</v>
      </c>
      <c r="E46" s="1">
        <v>0</v>
      </c>
      <c r="F46" s="1">
        <v>0</v>
      </c>
      <c r="G46" s="2">
        <f t="shared" si="0"/>
        <v>10922306.255100001</v>
      </c>
      <c r="H46" s="2">
        <f t="shared" si="1"/>
        <v>0.73999997973442078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402158.39999999997</v>
      </c>
      <c r="D50" s="1">
        <f>'PR-RAS'!E54</f>
        <v>1216644.8499999999</v>
      </c>
      <c r="E50" s="1">
        <v>0</v>
      </c>
      <c r="F50" s="1">
        <v>0</v>
      </c>
      <c r="G50" s="2">
        <f t="shared" si="0"/>
        <v>138936.95689999999</v>
      </c>
      <c r="H50" s="2">
        <f t="shared" si="1"/>
        <v>0.55000000010477379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69402.990000000005</v>
      </c>
      <c r="D51" s="1">
        <f>'PR-RAS'!E55</f>
        <v>94743.4</v>
      </c>
      <c r="E51" s="1">
        <v>0</v>
      </c>
      <c r="F51" s="1">
        <v>0</v>
      </c>
      <c r="G51" s="2">
        <f t="shared" si="0"/>
        <v>12944.4895</v>
      </c>
      <c r="H51" s="2">
        <f t="shared" si="1"/>
        <v>0.40999999998894054</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332755.40999999997</v>
      </c>
      <c r="D53" s="1">
        <f>'PR-RAS'!E57</f>
        <v>1121901.45</v>
      </c>
      <c r="E53" s="1">
        <v>0</v>
      </c>
      <c r="F53" s="1">
        <v>0</v>
      </c>
      <c r="G53" s="2">
        <f t="shared" si="0"/>
        <v>133981.03211999999</v>
      </c>
      <c r="H53" s="2">
        <f t="shared" si="1"/>
        <v>0.8599999999278225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6868868.8300000001</v>
      </c>
      <c r="D55" s="1">
        <f>'PR-RAS'!E59</f>
        <v>6705702.2199999997</v>
      </c>
      <c r="E55" s="1">
        <v>0</v>
      </c>
      <c r="F55" s="1">
        <v>0</v>
      </c>
      <c r="G55" s="2">
        <f t="shared" si="0"/>
        <v>1095134.75658</v>
      </c>
      <c r="H55" s="2">
        <f t="shared" si="1"/>
        <v>0.38999999966472387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6805226.7599999998</v>
      </c>
      <c r="D56" s="1">
        <f>'PR-RAS'!E60</f>
        <v>6371202.2199999997</v>
      </c>
      <c r="E56" s="1">
        <v>0</v>
      </c>
      <c r="F56" s="1">
        <v>0</v>
      </c>
      <c r="G56" s="2">
        <f t="shared" si="0"/>
        <v>1075119.716</v>
      </c>
      <c r="H56" s="2">
        <f t="shared" si="1"/>
        <v>0.4599999999627471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63642.07</v>
      </c>
      <c r="D57" s="1">
        <f>'PR-RAS'!E61</f>
        <v>334500</v>
      </c>
      <c r="E57" s="1">
        <v>0</v>
      </c>
      <c r="F57" s="1">
        <v>0</v>
      </c>
      <c r="G57" s="2">
        <f t="shared" si="0"/>
        <v>41027.95592</v>
      </c>
      <c r="H57" s="2">
        <f t="shared" si="1"/>
        <v>6.9999999999708962E-2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4728293.76</v>
      </c>
      <c r="D58" s="1">
        <f>'PR-RAS'!E62</f>
        <v>1627963.96</v>
      </c>
      <c r="E58" s="1">
        <v>0</v>
      </c>
      <c r="F58" s="1">
        <v>0</v>
      </c>
      <c r="G58" s="2">
        <f t="shared" si="0"/>
        <v>455100.63575999998</v>
      </c>
      <c r="H58" s="2">
        <f t="shared" si="1"/>
        <v>0.28000000026077032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4535206.38</v>
      </c>
      <c r="D59" s="1">
        <f>'PR-RAS'!E63</f>
        <v>639759.23</v>
      </c>
      <c r="E59" s="1">
        <v>0</v>
      </c>
      <c r="F59" s="1">
        <v>0</v>
      </c>
      <c r="G59" s="2">
        <f t="shared" si="0"/>
        <v>337254.04071999999</v>
      </c>
      <c r="H59" s="2">
        <f t="shared" si="1"/>
        <v>0.60999999986961484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193087.38</v>
      </c>
      <c r="D60" s="1">
        <f>'PR-RAS'!E64</f>
        <v>988204.73</v>
      </c>
      <c r="E60" s="1">
        <v>0</v>
      </c>
      <c r="F60" s="1">
        <v>0</v>
      </c>
      <c r="G60" s="2">
        <f t="shared" si="0"/>
        <v>128000.31355999998</v>
      </c>
      <c r="H60" s="2">
        <f t="shared" si="1"/>
        <v>0.65000000002328306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5712207.4699999997</v>
      </c>
      <c r="D61" s="1">
        <f>'PR-RAS'!E65</f>
        <v>4221871.0999999996</v>
      </c>
      <c r="E61" s="1">
        <v>0</v>
      </c>
      <c r="F61" s="1">
        <v>0</v>
      </c>
      <c r="G61" s="2">
        <f t="shared" si="0"/>
        <v>849356.98019999987</v>
      </c>
      <c r="H61" s="2">
        <f t="shared" si="1"/>
        <v>0.56999999936670065</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5039175.0199999996</v>
      </c>
      <c r="D62" s="1">
        <f>'PR-RAS'!E66</f>
        <v>3338515.42</v>
      </c>
      <c r="E62" s="1">
        <v>0</v>
      </c>
      <c r="F62" s="1">
        <v>0</v>
      </c>
      <c r="G62" s="2">
        <f t="shared" si="0"/>
        <v>714688.55745999992</v>
      </c>
      <c r="H62" s="2">
        <f t="shared" si="1"/>
        <v>0.43999999947845936</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673032.45</v>
      </c>
      <c r="D63" s="1">
        <f>'PR-RAS'!E67</f>
        <v>883355.68</v>
      </c>
      <c r="E63" s="1">
        <v>0</v>
      </c>
      <c r="F63" s="1">
        <v>0</v>
      </c>
      <c r="G63" s="2">
        <f t="shared" si="0"/>
        <v>151264.11622</v>
      </c>
      <c r="H63" s="2">
        <f t="shared" si="1"/>
        <v>0.76999999990221113</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60099198.810000002</v>
      </c>
      <c r="D64" s="1">
        <f>'PR-RAS'!E68</f>
        <v>60189632.300000004</v>
      </c>
      <c r="E64" s="1">
        <v>0</v>
      </c>
      <c r="F64" s="1">
        <v>0</v>
      </c>
      <c r="G64" s="2">
        <f t="shared" si="0"/>
        <v>11370143.194830002</v>
      </c>
      <c r="H64" s="2">
        <f t="shared" si="1"/>
        <v>0.49000000208616257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56754441.93</v>
      </c>
      <c r="D65" s="1">
        <f>'PR-RAS'!E69</f>
        <v>59895475.490000002</v>
      </c>
      <c r="E65" s="1">
        <v>0</v>
      </c>
      <c r="F65" s="1">
        <v>0</v>
      </c>
      <c r="G65" s="2">
        <f t="shared" si="0"/>
        <v>11298905.14624</v>
      </c>
      <c r="H65" s="2">
        <f t="shared" si="1"/>
        <v>0.56000000238418579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3344756.88</v>
      </c>
      <c r="D66" s="1">
        <f>'PR-RAS'!E70</f>
        <v>294156.81</v>
      </c>
      <c r="E66" s="1">
        <v>0</v>
      </c>
      <c r="F66" s="1">
        <v>0</v>
      </c>
      <c r="G66" s="2">
        <f t="shared" si="0"/>
        <v>255649.58250000002</v>
      </c>
      <c r="H66" s="2">
        <f t="shared" si="1"/>
        <v>0.31000000011408702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4101314.4699999997</v>
      </c>
      <c r="D70" s="1">
        <f>'PR-RAS'!E74</f>
        <v>6441123.0900000008</v>
      </c>
      <c r="E70" s="1">
        <v>0</v>
      </c>
      <c r="F70" s="1">
        <v>0</v>
      </c>
      <c r="G70" s="2">
        <f t="shared" si="0"/>
        <v>1171865.6848500003</v>
      </c>
      <c r="H70" s="2">
        <f t="shared" si="1"/>
        <v>0.56000000052154064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3631163.65</v>
      </c>
      <c r="D71" s="1">
        <f>'PR-RAS'!E75</f>
        <v>4825432.7300000004</v>
      </c>
      <c r="E71" s="1">
        <v>0</v>
      </c>
      <c r="F71" s="1">
        <v>0</v>
      </c>
      <c r="G71" s="2">
        <f t="shared" si="0"/>
        <v>929742.03770000022</v>
      </c>
      <c r="H71" s="2">
        <f t="shared" si="1"/>
        <v>0.61999999964609742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470150.82</v>
      </c>
      <c r="D72" s="1">
        <f>'PR-RAS'!E76</f>
        <v>1615690.36</v>
      </c>
      <c r="E72" s="1">
        <v>0</v>
      </c>
      <c r="F72" s="1">
        <v>0</v>
      </c>
      <c r="G72" s="2">
        <f t="shared" si="0"/>
        <v>262808.73933999997</v>
      </c>
      <c r="H72" s="2">
        <f t="shared" si="1"/>
        <v>0.54000000009546056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2230976.8899999997</v>
      </c>
      <c r="D78" s="1">
        <f>'PR-RAS'!E82</f>
        <v>10175577.639999999</v>
      </c>
      <c r="E78" s="1">
        <v>0</v>
      </c>
      <c r="F78" s="1">
        <v>0</v>
      </c>
      <c r="G78" s="2">
        <f t="shared" si="0"/>
        <v>1738824.1770899999</v>
      </c>
      <c r="H78" s="2">
        <f t="shared" si="1"/>
        <v>0.47000000160187483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356327.11</v>
      </c>
      <c r="D79" s="1">
        <f>'PR-RAS'!E83</f>
        <v>543701.6100000001</v>
      </c>
      <c r="E79" s="1">
        <v>0</v>
      </c>
      <c r="F79" s="1">
        <v>0</v>
      </c>
      <c r="G79" s="2">
        <f t="shared" si="0"/>
        <v>112610.96574</v>
      </c>
      <c r="H79" s="2">
        <f t="shared" si="1"/>
        <v>0.49999999988358468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177572.94</v>
      </c>
      <c r="D81" s="1">
        <f>'PR-RAS'!E85</f>
        <v>297874.2</v>
      </c>
      <c r="E81" s="1">
        <v>0</v>
      </c>
      <c r="F81" s="1">
        <v>0</v>
      </c>
      <c r="G81" s="2">
        <f t="shared" si="0"/>
        <v>61865.707200000004</v>
      </c>
      <c r="H81" s="2">
        <f t="shared" si="1"/>
        <v>0.26000000000931323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41309.160000000003</v>
      </c>
      <c r="D82" s="1">
        <f>'PR-RAS'!E86</f>
        <v>41630.699999999997</v>
      </c>
      <c r="E82" s="1">
        <v>0</v>
      </c>
      <c r="F82" s="1">
        <v>0</v>
      </c>
      <c r="G82" s="2">
        <f t="shared" si="0"/>
        <v>10090.21536</v>
      </c>
      <c r="H82" s="2">
        <f t="shared" si="1"/>
        <v>0.46000000000640284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606.61</v>
      </c>
      <c r="D83" s="1">
        <f>'PR-RAS'!E87</f>
        <v>18.510000000000002</v>
      </c>
      <c r="E83" s="1">
        <v>0</v>
      </c>
      <c r="F83" s="1">
        <v>0</v>
      </c>
      <c r="G83" s="2">
        <f t="shared" si="0"/>
        <v>52.777660000000004</v>
      </c>
      <c r="H83" s="2">
        <f t="shared" si="1"/>
        <v>0.87999999999998479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18434.400000000001</v>
      </c>
      <c r="D84" s="1">
        <f>'PR-RAS'!E88</f>
        <v>19794</v>
      </c>
      <c r="E84" s="1">
        <v>0</v>
      </c>
      <c r="F84" s="1">
        <v>0</v>
      </c>
      <c r="G84" s="2">
        <f t="shared" si="0"/>
        <v>4815.8592000000008</v>
      </c>
      <c r="H84" s="2">
        <f t="shared" si="1"/>
        <v>0.40000000000145519</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118404</v>
      </c>
      <c r="D85" s="1">
        <f>'PR-RAS'!E89</f>
        <v>184384.2</v>
      </c>
      <c r="E85" s="1">
        <v>0</v>
      </c>
      <c r="F85" s="1">
        <v>0</v>
      </c>
      <c r="G85" s="2">
        <f t="shared" si="0"/>
        <v>40922.481600000006</v>
      </c>
      <c r="H85" s="2">
        <f t="shared" si="1"/>
        <v>0.20000000001164153</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1443363.94</v>
      </c>
      <c r="D87" s="1">
        <f>'PR-RAS'!E91</f>
        <v>9386619.5199999996</v>
      </c>
      <c r="E87" s="1">
        <v>0</v>
      </c>
      <c r="F87" s="1">
        <v>0</v>
      </c>
      <c r="G87" s="2">
        <f t="shared" si="0"/>
        <v>1738627.8562799999</v>
      </c>
      <c r="H87" s="2">
        <f t="shared" si="1"/>
        <v>0.54000000050291419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1000277.19</v>
      </c>
      <c r="D88" s="1">
        <f>'PR-RAS'!E92</f>
        <v>2672826.48</v>
      </c>
      <c r="E88" s="1">
        <v>0</v>
      </c>
      <c r="F88" s="1">
        <v>0</v>
      </c>
      <c r="G88" s="2">
        <f t="shared" si="0"/>
        <v>552095.92304999998</v>
      </c>
      <c r="H88" s="2">
        <f t="shared" si="1"/>
        <v>0.66999999992549419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75013.919999999998</v>
      </c>
      <c r="D89" s="1">
        <f>'PR-RAS'!E93</f>
        <v>6219620.8700000001</v>
      </c>
      <c r="E89" s="1">
        <v>0</v>
      </c>
      <c r="F89" s="1">
        <v>0</v>
      </c>
      <c r="G89" s="2">
        <f t="shared" si="0"/>
        <v>1101254.49808</v>
      </c>
      <c r="H89" s="2">
        <f t="shared" si="1"/>
        <v>0.20999999988998752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282124.57</v>
      </c>
      <c r="D90" s="1">
        <f>'PR-RAS'!E94</f>
        <v>386821.59</v>
      </c>
      <c r="E90" s="1">
        <v>0</v>
      </c>
      <c r="F90" s="1">
        <v>0</v>
      </c>
      <c r="G90" s="2">
        <f t="shared" si="0"/>
        <v>93963.32974999999</v>
      </c>
      <c r="H90" s="2">
        <f t="shared" si="1"/>
        <v>0.83999999996740371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85948.26</v>
      </c>
      <c r="D93" s="1">
        <f>'PR-RAS'!E97</f>
        <v>107350.58</v>
      </c>
      <c r="E93" s="1">
        <v>0</v>
      </c>
      <c r="F93" s="1">
        <v>0</v>
      </c>
      <c r="G93" s="2">
        <f t="shared" si="0"/>
        <v>27659.746639999998</v>
      </c>
      <c r="H93" s="2">
        <f t="shared" si="1"/>
        <v>0.67999999999301508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431285.83999999997</v>
      </c>
      <c r="D94" s="1">
        <f>'PR-RAS'!E98</f>
        <v>245256.51</v>
      </c>
      <c r="E94" s="1">
        <v>0</v>
      </c>
      <c r="F94" s="1">
        <v>0</v>
      </c>
      <c r="G94" s="2">
        <f t="shared" si="0"/>
        <v>85727.293980000002</v>
      </c>
      <c r="H94" s="2">
        <f t="shared" si="1"/>
        <v>0.65000000002328306</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0.05</v>
      </c>
      <c r="D95" s="1">
        <f>'PR-RAS'!E99</f>
        <v>0</v>
      </c>
      <c r="E95" s="1">
        <v>0</v>
      </c>
      <c r="F95" s="1">
        <v>0</v>
      </c>
      <c r="G95" s="2">
        <f t="shared" si="0"/>
        <v>4.7000000000000002E-3</v>
      </c>
      <c r="H95" s="2">
        <f t="shared" si="1"/>
        <v>0.05</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264.33</v>
      </c>
      <c r="D96" s="1">
        <f>'PR-RAS'!E100</f>
        <v>134.81</v>
      </c>
      <c r="E96" s="1">
        <v>0</v>
      </c>
      <c r="F96" s="1">
        <v>0</v>
      </c>
      <c r="G96" s="2">
        <f t="shared" si="0"/>
        <v>50.725250000000003</v>
      </c>
      <c r="H96" s="2">
        <f t="shared" si="1"/>
        <v>0.51999999999998181</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229573.6</v>
      </c>
      <c r="D98" s="1">
        <f>'PR-RAS'!E102</f>
        <v>0</v>
      </c>
      <c r="E98" s="1">
        <v>0</v>
      </c>
      <c r="F98" s="1">
        <v>0</v>
      </c>
      <c r="G98" s="2">
        <f t="shared" si="0"/>
        <v>22268.639200000001</v>
      </c>
      <c r="H98" s="2">
        <f t="shared" si="1"/>
        <v>0.39999999999417923</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201447.86</v>
      </c>
      <c r="D100" s="1">
        <f>'PR-RAS'!E104</f>
        <v>245121.7</v>
      </c>
      <c r="E100" s="1">
        <v>0</v>
      </c>
      <c r="F100" s="1">
        <v>0</v>
      </c>
      <c r="G100" s="2">
        <f t="shared" si="0"/>
        <v>68477.434739999997</v>
      </c>
      <c r="H100" s="2">
        <f t="shared" si="1"/>
        <v>0.44000000000232831</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13548322.270000001</v>
      </c>
      <c r="D102" s="1">
        <f>'PR-RAS'!E106</f>
        <v>8164005.3799999999</v>
      </c>
      <c r="E102" s="1">
        <v>0</v>
      </c>
      <c r="F102" s="1">
        <v>0</v>
      </c>
      <c r="G102" s="2">
        <f t="shared" si="0"/>
        <v>3017509.6360300002</v>
      </c>
      <c r="H102" s="2">
        <f t="shared" si="1"/>
        <v>0.6500000013038516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577518.81000000006</v>
      </c>
      <c r="D103" s="1">
        <f>'PR-RAS'!E107</f>
        <v>536949.36</v>
      </c>
      <c r="E103" s="1">
        <v>0</v>
      </c>
      <c r="F103" s="1">
        <v>0</v>
      </c>
      <c r="G103" s="2">
        <f t="shared" si="0"/>
        <v>168444.58805999998</v>
      </c>
      <c r="H103" s="2">
        <f t="shared" si="1"/>
        <v>0.54999999993015081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356834.55</v>
      </c>
      <c r="D105" s="1">
        <f>'PR-RAS'!E109</f>
        <v>319935.74</v>
      </c>
      <c r="E105" s="1">
        <v>0</v>
      </c>
      <c r="F105" s="1">
        <v>0</v>
      </c>
      <c r="G105" s="2">
        <f t="shared" si="0"/>
        <v>103657.42711999999</v>
      </c>
      <c r="H105" s="2">
        <f t="shared" si="1"/>
        <v>0.71000000002095476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53993.7</v>
      </c>
      <c r="D106" s="1">
        <f>'PR-RAS'!E110</f>
        <v>51683.45</v>
      </c>
      <c r="E106" s="1">
        <v>0</v>
      </c>
      <c r="F106" s="1">
        <v>0</v>
      </c>
      <c r="G106" s="2">
        <f t="shared" si="0"/>
        <v>16522.862999999998</v>
      </c>
      <c r="H106" s="2">
        <f t="shared" si="1"/>
        <v>0.75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166690.56</v>
      </c>
      <c r="D107" s="1">
        <f>'PR-RAS'!E111</f>
        <v>165330.17000000001</v>
      </c>
      <c r="E107" s="1">
        <v>0</v>
      </c>
      <c r="F107" s="1">
        <v>0</v>
      </c>
      <c r="G107" s="2">
        <f t="shared" si="0"/>
        <v>52719.195400000004</v>
      </c>
      <c r="H107" s="2">
        <f t="shared" si="1"/>
        <v>0.61000000001513399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12970803.460000001</v>
      </c>
      <c r="D108" s="1">
        <f>'PR-RAS'!E112</f>
        <v>7627056.0199999996</v>
      </c>
      <c r="E108" s="1">
        <v>0</v>
      </c>
      <c r="F108" s="1">
        <v>0</v>
      </c>
      <c r="G108" s="2">
        <f t="shared" si="0"/>
        <v>3020065.9584999997</v>
      </c>
      <c r="H108" s="2">
        <f t="shared" si="1"/>
        <v>0.48000000044703484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12970803.460000001</v>
      </c>
      <c r="D113" s="1">
        <f>'PR-RAS'!E117</f>
        <v>7625756.0199999996</v>
      </c>
      <c r="E113" s="1">
        <v>0</v>
      </c>
      <c r="F113" s="1">
        <v>0</v>
      </c>
      <c r="G113" s="2">
        <f t="shared" si="0"/>
        <v>3160899.3360000001</v>
      </c>
      <c r="H113" s="2">
        <f t="shared" si="1"/>
        <v>0.48000000044703484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1300</v>
      </c>
      <c r="E114" s="1">
        <v>0</v>
      </c>
      <c r="F114" s="1">
        <v>0</v>
      </c>
      <c r="G114" s="2">
        <f t="shared" si="0"/>
        <v>293.8</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16572619.629999999</v>
      </c>
      <c r="D120" s="1">
        <f>'PR-RAS'!E124</f>
        <v>17294790.280000001</v>
      </c>
      <c r="E120" s="1">
        <v>0</v>
      </c>
      <c r="F120" s="1">
        <v>0</v>
      </c>
      <c r="G120" s="2">
        <f t="shared" si="0"/>
        <v>6088301.8226099992</v>
      </c>
      <c r="H120" s="2">
        <f t="shared" si="1"/>
        <v>0.65000000223517418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14357394.51</v>
      </c>
      <c r="D121" s="1">
        <f>'PR-RAS'!E125</f>
        <v>14768416.73</v>
      </c>
      <c r="E121" s="1">
        <v>0</v>
      </c>
      <c r="F121" s="1">
        <v>0</v>
      </c>
      <c r="G121" s="2">
        <f t="shared" si="0"/>
        <v>5267307.3563999999</v>
      </c>
      <c r="H121" s="2">
        <f t="shared" si="1"/>
        <v>0.75999999977648258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2824966.58</v>
      </c>
      <c r="D122" s="1">
        <f>'PR-RAS'!E126</f>
        <v>3049176.34</v>
      </c>
      <c r="E122" s="1">
        <v>0</v>
      </c>
      <c r="F122" s="1">
        <v>0</v>
      </c>
      <c r="G122" s="2">
        <f t="shared" si="0"/>
        <v>1079721.6304599999</v>
      </c>
      <c r="H122" s="2">
        <f t="shared" si="1"/>
        <v>0.75999999977648258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11532427.93</v>
      </c>
      <c r="D123" s="1">
        <f>'PR-RAS'!E127</f>
        <v>11719240.390000001</v>
      </c>
      <c r="E123" s="1">
        <v>0</v>
      </c>
      <c r="F123" s="1">
        <v>0</v>
      </c>
      <c r="G123" s="2">
        <f t="shared" si="0"/>
        <v>4266450.8626199998</v>
      </c>
      <c r="H123" s="2">
        <f t="shared" si="1"/>
        <v>0.46000000089406967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2215225.12</v>
      </c>
      <c r="D124" s="1">
        <f>'PR-RAS'!E128</f>
        <v>2526373.5499999998</v>
      </c>
      <c r="E124" s="1">
        <v>0</v>
      </c>
      <c r="F124" s="1">
        <v>0</v>
      </c>
      <c r="G124" s="2">
        <f t="shared" si="0"/>
        <v>893960.58305999998</v>
      </c>
      <c r="H124" s="2">
        <f t="shared" si="1"/>
        <v>0.57000000029802322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494940.47</v>
      </c>
      <c r="D125" s="1">
        <f>'PR-RAS'!E129</f>
        <v>2357440.52</v>
      </c>
      <c r="E125" s="1">
        <v>0</v>
      </c>
      <c r="F125" s="1">
        <v>0</v>
      </c>
      <c r="G125" s="2">
        <f t="shared" si="0"/>
        <v>646017.86723999993</v>
      </c>
      <c r="H125" s="2">
        <f t="shared" si="1"/>
        <v>0.94999999995343387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1720284.65</v>
      </c>
      <c r="D126" s="1">
        <f>'PR-RAS'!E130</f>
        <v>168933.03</v>
      </c>
      <c r="E126" s="1">
        <v>0</v>
      </c>
      <c r="F126" s="1">
        <v>0</v>
      </c>
      <c r="G126" s="2">
        <f t="shared" si="0"/>
        <v>257268.83875</v>
      </c>
      <c r="H126" s="2">
        <f t="shared" si="1"/>
        <v>0.3800000000919681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89253072.599999994</v>
      </c>
      <c r="D129" s="1">
        <f>'PR-RAS'!E133</f>
        <v>39759765.869999997</v>
      </c>
      <c r="E129" s="1">
        <v>0</v>
      </c>
      <c r="F129" s="1">
        <v>0</v>
      </c>
      <c r="G129" s="2">
        <f t="shared" si="0"/>
        <v>21602893.355519999</v>
      </c>
      <c r="H129" s="2">
        <f t="shared" si="1"/>
        <v>0.53000000864267349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89253072.599999994</v>
      </c>
      <c r="D134" s="1">
        <f>'PR-RAS'!E138</f>
        <v>39759765.869999997</v>
      </c>
      <c r="E134" s="1">
        <v>0</v>
      </c>
      <c r="F134" s="1">
        <v>0</v>
      </c>
      <c r="G134" s="2">
        <f t="shared" si="0"/>
        <v>22446756.377219997</v>
      </c>
      <c r="H134" s="2">
        <f t="shared" si="1"/>
        <v>0.53000000864267349</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2317185.6</v>
      </c>
      <c r="D135" s="1">
        <f>'PR-RAS'!E139</f>
        <v>771618.54</v>
      </c>
      <c r="E135" s="1">
        <v>0</v>
      </c>
      <c r="F135" s="1">
        <v>0</v>
      </c>
      <c r="G135" s="2">
        <f t="shared" si="0"/>
        <v>517296.63912000007</v>
      </c>
      <c r="H135" s="2">
        <f t="shared" si="1"/>
        <v>0.85999999986961484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1620.25</v>
      </c>
      <c r="D136" s="1">
        <f>'PR-RAS'!E140</f>
        <v>3044.5</v>
      </c>
      <c r="E136" s="1">
        <v>0</v>
      </c>
      <c r="F136" s="1">
        <v>0</v>
      </c>
      <c r="G136" s="2">
        <f t="shared" si="0"/>
        <v>1040.74875</v>
      </c>
      <c r="H136" s="2">
        <f t="shared" si="1"/>
        <v>0.75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1620.25</v>
      </c>
      <c r="D145" s="1">
        <f>'PR-RAS'!E149</f>
        <v>3044.5</v>
      </c>
      <c r="E145" s="1">
        <v>0</v>
      </c>
      <c r="F145" s="1">
        <v>0</v>
      </c>
      <c r="G145" s="2">
        <f t="shared" si="0"/>
        <v>1110.1319999999998</v>
      </c>
      <c r="H145" s="2">
        <f t="shared" si="1"/>
        <v>0.75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2315565.35</v>
      </c>
      <c r="D146" s="1">
        <f>'PR-RAS'!E150</f>
        <v>768574.04</v>
      </c>
      <c r="E146" s="1">
        <v>0</v>
      </c>
      <c r="F146" s="1">
        <v>0</v>
      </c>
      <c r="G146" s="2">
        <f t="shared" si="0"/>
        <v>558643.44735000003</v>
      </c>
      <c r="H146" s="2">
        <f t="shared" si="1"/>
        <v>0.39000000013038516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218422165.81000003</v>
      </c>
      <c r="D147" s="1">
        <f>'PR-RAS'!E151</f>
        <v>176930763.93000001</v>
      </c>
      <c r="E147" s="1">
        <v>0</v>
      </c>
      <c r="F147" s="1">
        <v>0</v>
      </c>
      <c r="G147" s="2">
        <f t="shared" si="0"/>
        <v>83553419.275820002</v>
      </c>
      <c r="H147" s="2">
        <f t="shared" si="1"/>
        <v>0.25999996066093445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128801913.74000001</v>
      </c>
      <c r="D148" s="1">
        <f>'PR-RAS'!E152</f>
        <v>118324313.39</v>
      </c>
      <c r="E148" s="1">
        <v>0</v>
      </c>
      <c r="F148" s="1">
        <v>0</v>
      </c>
      <c r="G148" s="2">
        <f t="shared" si="0"/>
        <v>53721229.456439994</v>
      </c>
      <c r="H148" s="2">
        <f t="shared" si="1"/>
        <v>0.64999999105930328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106616187.47000001</v>
      </c>
      <c r="D149" s="1">
        <f>'PR-RAS'!E153</f>
        <v>96546551.579999998</v>
      </c>
      <c r="E149" s="1">
        <v>0</v>
      </c>
      <c r="F149" s="1">
        <v>0</v>
      </c>
      <c r="G149" s="2">
        <f t="shared" si="0"/>
        <v>44356975.013239995</v>
      </c>
      <c r="H149" s="2">
        <f t="shared" si="1"/>
        <v>0.89000001549720764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102983395.12</v>
      </c>
      <c r="D150" s="1">
        <f>'PR-RAS'!E154</f>
        <v>93561321.5</v>
      </c>
      <c r="E150" s="1">
        <v>0</v>
      </c>
      <c r="F150" s="1">
        <v>0</v>
      </c>
      <c r="G150" s="2">
        <f t="shared" si="0"/>
        <v>43225799.679880001</v>
      </c>
      <c r="H150" s="2">
        <f t="shared" si="1"/>
        <v>0.62000000476837158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2384482.29</v>
      </c>
      <c r="D152" s="1">
        <f>'PR-RAS'!E156</f>
        <v>1714999.7</v>
      </c>
      <c r="E152" s="1">
        <v>0</v>
      </c>
      <c r="F152" s="1">
        <v>0</v>
      </c>
      <c r="G152" s="2">
        <f t="shared" si="0"/>
        <v>877986.73518999992</v>
      </c>
      <c r="H152" s="2">
        <f t="shared" si="1"/>
        <v>0.59000000008381903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1248310.06</v>
      </c>
      <c r="D153" s="1">
        <f>'PR-RAS'!E157</f>
        <v>1270230.3799999999</v>
      </c>
      <c r="E153" s="1">
        <v>0</v>
      </c>
      <c r="F153" s="1">
        <v>0</v>
      </c>
      <c r="G153" s="2">
        <f t="shared" si="0"/>
        <v>575893.16463999997</v>
      </c>
      <c r="H153" s="2">
        <f t="shared" si="1"/>
        <v>0.43999999994412065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5661741.9699999997</v>
      </c>
      <c r="D154" s="1">
        <f>'PR-RAS'!E158</f>
        <v>6255449.3600000003</v>
      </c>
      <c r="E154" s="1">
        <v>0</v>
      </c>
      <c r="F154" s="1">
        <v>0</v>
      </c>
      <c r="G154" s="2">
        <f t="shared" si="0"/>
        <v>2780414.0255700001</v>
      </c>
      <c r="H154" s="2">
        <f t="shared" si="1"/>
        <v>0.39000000059604645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16523984.299999999</v>
      </c>
      <c r="D155" s="1">
        <f>'PR-RAS'!E159</f>
        <v>15522312.450000001</v>
      </c>
      <c r="E155" s="1">
        <v>0</v>
      </c>
      <c r="F155" s="1">
        <v>0</v>
      </c>
      <c r="G155" s="2">
        <f t="shared" si="0"/>
        <v>7325565.8168000001</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142715.07</v>
      </c>
      <c r="D156" s="1">
        <f>'PR-RAS'!E160</f>
        <v>178729.32</v>
      </c>
      <c r="E156" s="1">
        <v>0</v>
      </c>
      <c r="F156" s="1">
        <v>0</v>
      </c>
      <c r="G156" s="2">
        <f t="shared" si="0"/>
        <v>77526.925050000005</v>
      </c>
      <c r="H156" s="2">
        <f t="shared" si="1"/>
        <v>0.39000000001396984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16371144.949999999</v>
      </c>
      <c r="D157" s="1">
        <f>'PR-RAS'!E161</f>
        <v>15341340.73</v>
      </c>
      <c r="E157" s="1">
        <v>0</v>
      </c>
      <c r="F157" s="1">
        <v>0</v>
      </c>
      <c r="G157" s="2">
        <f t="shared" si="0"/>
        <v>7340396.9199599996</v>
      </c>
      <c r="H157" s="2">
        <f t="shared" si="1"/>
        <v>0.32000000029802322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10124.280000000001</v>
      </c>
      <c r="D158" s="1">
        <f>'PR-RAS'!E162</f>
        <v>2242.4</v>
      </c>
      <c r="E158" s="1">
        <v>0</v>
      </c>
      <c r="F158" s="1">
        <v>0</v>
      </c>
      <c r="G158" s="2">
        <f t="shared" si="0"/>
        <v>2293.6255600000004</v>
      </c>
      <c r="H158" s="2">
        <f t="shared" si="1"/>
        <v>0.68000000000074579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72464051.560000002</v>
      </c>
      <c r="D159" s="1">
        <f>'PR-RAS'!E163</f>
        <v>40065889.039999999</v>
      </c>
      <c r="E159" s="1">
        <v>0</v>
      </c>
      <c r="F159" s="1">
        <v>0</v>
      </c>
      <c r="G159" s="2">
        <f t="shared" si="0"/>
        <v>24110141.08312</v>
      </c>
      <c r="H159" s="2">
        <f t="shared" si="1"/>
        <v>0.47999999672174454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4929716.13</v>
      </c>
      <c r="D160" s="1">
        <f>'PR-RAS'!E164</f>
        <v>4114835.92</v>
      </c>
      <c r="E160" s="1">
        <v>0</v>
      </c>
      <c r="F160" s="1">
        <v>0</v>
      </c>
      <c r="G160" s="2">
        <f t="shared" si="0"/>
        <v>2092342.6872299998</v>
      </c>
      <c r="H160" s="2">
        <f t="shared" si="1"/>
        <v>0.2099999999627471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752617.66</v>
      </c>
      <c r="D161" s="1">
        <f>'PR-RAS'!E165</f>
        <v>651031.15</v>
      </c>
      <c r="E161" s="1">
        <v>0</v>
      </c>
      <c r="F161" s="1">
        <v>0</v>
      </c>
      <c r="G161" s="2">
        <f t="shared" si="0"/>
        <v>328748.79359999998</v>
      </c>
      <c r="H161" s="2">
        <f t="shared" si="1"/>
        <v>0.48999999999068677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3744060.34</v>
      </c>
      <c r="D162" s="1">
        <f>'PR-RAS'!E166</f>
        <v>3089708.59</v>
      </c>
      <c r="E162" s="1">
        <v>0</v>
      </c>
      <c r="F162" s="1">
        <v>0</v>
      </c>
      <c r="G162" s="2">
        <f t="shared" si="0"/>
        <v>1597679.88072</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358611.77</v>
      </c>
      <c r="D163" s="1">
        <f>'PR-RAS'!E167</f>
        <v>229663.72</v>
      </c>
      <c r="E163" s="1">
        <v>0</v>
      </c>
      <c r="F163" s="1">
        <v>0</v>
      </c>
      <c r="G163" s="2">
        <f t="shared" si="0"/>
        <v>132506.15202000001</v>
      </c>
      <c r="H163" s="2">
        <f t="shared" si="1"/>
        <v>0.5099999999802094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74426.36</v>
      </c>
      <c r="D164" s="1">
        <f>'PR-RAS'!E168</f>
        <v>144432.46</v>
      </c>
      <c r="E164" s="1">
        <v>0</v>
      </c>
      <c r="F164" s="1">
        <v>0</v>
      </c>
      <c r="G164" s="2">
        <f t="shared" si="0"/>
        <v>59216.478639999994</v>
      </c>
      <c r="H164" s="2">
        <f t="shared" si="1"/>
        <v>0.819999999992433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44483413.720000006</v>
      </c>
      <c r="D165" s="1">
        <f>'PR-RAS'!E169</f>
        <v>17289347.750000004</v>
      </c>
      <c r="E165" s="1">
        <v>0</v>
      </c>
      <c r="F165" s="1">
        <v>0</v>
      </c>
      <c r="G165" s="2">
        <f t="shared" si="0"/>
        <v>12966185.912080003</v>
      </c>
      <c r="H165" s="2">
        <f t="shared" si="1"/>
        <v>0.529999990016222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1776972.61</v>
      </c>
      <c r="D166" s="1">
        <f>'PR-RAS'!E170</f>
        <v>1321171.3400000001</v>
      </c>
      <c r="E166" s="1">
        <v>0</v>
      </c>
      <c r="F166" s="1">
        <v>0</v>
      </c>
      <c r="G166" s="2">
        <f t="shared" si="0"/>
        <v>729187.02285000007</v>
      </c>
      <c r="H166" s="2">
        <f t="shared" si="1"/>
        <v>0.72999999998137355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36397925.899999999</v>
      </c>
      <c r="D167" s="1">
        <f>'PR-RAS'!E171</f>
        <v>11688073.560000001</v>
      </c>
      <c r="E167" s="1">
        <v>0</v>
      </c>
      <c r="F167" s="1">
        <v>0</v>
      </c>
      <c r="G167" s="2">
        <f t="shared" si="0"/>
        <v>9922496.1213199999</v>
      </c>
      <c r="H167" s="2">
        <f t="shared" si="1"/>
        <v>0.54000000096857548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4714030.28</v>
      </c>
      <c r="D168" s="1">
        <f>'PR-RAS'!E172</f>
        <v>3469318.61</v>
      </c>
      <c r="E168" s="1">
        <v>0</v>
      </c>
      <c r="F168" s="1">
        <v>0</v>
      </c>
      <c r="G168" s="2">
        <f t="shared" si="0"/>
        <v>1945995.4725000001</v>
      </c>
      <c r="H168" s="2">
        <f t="shared" si="1"/>
        <v>0.67000000039115548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663458.24</v>
      </c>
      <c r="D169" s="1">
        <f>'PR-RAS'!E173</f>
        <v>333206.84000000003</v>
      </c>
      <c r="E169" s="1">
        <v>0</v>
      </c>
      <c r="F169" s="1">
        <v>0</v>
      </c>
      <c r="G169" s="2">
        <f t="shared" si="0"/>
        <v>223418.48256</v>
      </c>
      <c r="H169" s="2">
        <f t="shared" si="1"/>
        <v>0.3999999999650754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675659.7</v>
      </c>
      <c r="D170" s="1">
        <f>'PR-RAS'!E174</f>
        <v>306862.3</v>
      </c>
      <c r="E170" s="1">
        <v>0</v>
      </c>
      <c r="F170" s="1">
        <v>0</v>
      </c>
      <c r="G170" s="2">
        <f t="shared" si="0"/>
        <v>217905.94669999997</v>
      </c>
      <c r="H170" s="2">
        <f t="shared" si="1"/>
        <v>0.6000000000349246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255366.99</v>
      </c>
      <c r="D172" s="1">
        <f>'PR-RAS'!E176</f>
        <v>170715.1</v>
      </c>
      <c r="E172" s="1">
        <v>0</v>
      </c>
      <c r="F172" s="1">
        <v>0</v>
      </c>
      <c r="G172" s="2">
        <f t="shared" si="0"/>
        <v>102052.31948999999</v>
      </c>
      <c r="H172" s="2">
        <f t="shared" si="1"/>
        <v>0.11000000001513399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20646659.310000002</v>
      </c>
      <c r="D173" s="1">
        <f>'PR-RAS'!E177</f>
        <v>15107391.710000001</v>
      </c>
      <c r="E173" s="1">
        <v>0</v>
      </c>
      <c r="F173" s="1">
        <v>0</v>
      </c>
      <c r="G173" s="2">
        <f t="shared" si="0"/>
        <v>8748168.1495600007</v>
      </c>
      <c r="H173" s="2">
        <f t="shared" si="1"/>
        <v>0.60000000149011612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1164434.22</v>
      </c>
      <c r="D174" s="1">
        <f>'PR-RAS'!E178</f>
        <v>1118129.2</v>
      </c>
      <c r="E174" s="1">
        <v>0</v>
      </c>
      <c r="F174" s="1">
        <v>0</v>
      </c>
      <c r="G174" s="2">
        <f t="shared" si="0"/>
        <v>588319.82325999998</v>
      </c>
      <c r="H174" s="2">
        <f t="shared" si="1"/>
        <v>0.41999999992549419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3847272.99</v>
      </c>
      <c r="D175" s="1">
        <f>'PR-RAS'!E179</f>
        <v>2874498.44</v>
      </c>
      <c r="E175" s="1">
        <v>0</v>
      </c>
      <c r="F175" s="1">
        <v>0</v>
      </c>
      <c r="G175" s="2">
        <f t="shared" si="0"/>
        <v>1669750.95738</v>
      </c>
      <c r="H175" s="2">
        <f t="shared" si="1"/>
        <v>0.44999999972060323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503857.55</v>
      </c>
      <c r="D176" s="1">
        <f>'PR-RAS'!E180</f>
        <v>546875.76</v>
      </c>
      <c r="E176" s="1">
        <v>0</v>
      </c>
      <c r="F176" s="1">
        <v>0</v>
      </c>
      <c r="G176" s="2">
        <f t="shared" si="0"/>
        <v>279581.58724999998</v>
      </c>
      <c r="H176" s="2">
        <f t="shared" si="1"/>
        <v>0.69000000000232831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2940744.78</v>
      </c>
      <c r="D177" s="1">
        <f>'PR-RAS'!E181</f>
        <v>1441706.1</v>
      </c>
      <c r="E177" s="1">
        <v>0</v>
      </c>
      <c r="F177" s="1">
        <v>0</v>
      </c>
      <c r="G177" s="2">
        <f t="shared" si="0"/>
        <v>1025051.6284800001</v>
      </c>
      <c r="H177" s="2">
        <f t="shared" si="1"/>
        <v>0.32000000029802322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1028409</v>
      </c>
      <c r="D178" s="1">
        <f>'PR-RAS'!E182</f>
        <v>1265521.99</v>
      </c>
      <c r="E178" s="1">
        <v>0</v>
      </c>
      <c r="F178" s="1">
        <v>0</v>
      </c>
      <c r="G178" s="2">
        <f t="shared" si="0"/>
        <v>630023.17745999992</v>
      </c>
      <c r="H178" s="2">
        <f t="shared" si="1"/>
        <v>1.0000000009313226E-2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1676735.89</v>
      </c>
      <c r="D179" s="1">
        <f>'PR-RAS'!E183</f>
        <v>1166823.9099999999</v>
      </c>
      <c r="E179" s="1">
        <v>0</v>
      </c>
      <c r="F179" s="1">
        <v>0</v>
      </c>
      <c r="G179" s="2">
        <f t="shared" si="0"/>
        <v>713848.30037999991</v>
      </c>
      <c r="H179" s="2">
        <f t="shared" si="1"/>
        <v>0.20000000018626451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5523233.9400000004</v>
      </c>
      <c r="D180" s="1">
        <f>'PR-RAS'!E184</f>
        <v>2940801.29</v>
      </c>
      <c r="E180" s="1">
        <v>0</v>
      </c>
      <c r="F180" s="1">
        <v>0</v>
      </c>
      <c r="G180" s="2">
        <f t="shared" si="0"/>
        <v>2041465.7370799999</v>
      </c>
      <c r="H180" s="2">
        <f t="shared" si="1"/>
        <v>0.34999999962747097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1162327.8400000001</v>
      </c>
      <c r="D181" s="1">
        <f>'PR-RAS'!E185</f>
        <v>1226307.1399999999</v>
      </c>
      <c r="E181" s="1">
        <v>0</v>
      </c>
      <c r="F181" s="1">
        <v>0</v>
      </c>
      <c r="G181" s="2">
        <f t="shared" si="0"/>
        <v>650689.58160000003</v>
      </c>
      <c r="H181" s="2">
        <f t="shared" si="1"/>
        <v>0.29999999981373549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2799643.1</v>
      </c>
      <c r="D182" s="1">
        <f>'PR-RAS'!E186</f>
        <v>2526727.88</v>
      </c>
      <c r="E182" s="1">
        <v>0</v>
      </c>
      <c r="F182" s="1">
        <v>0</v>
      </c>
      <c r="G182" s="2">
        <f t="shared" si="0"/>
        <v>1421410.8936599998</v>
      </c>
      <c r="H182" s="2">
        <f t="shared" si="1"/>
        <v>0.22000000020489097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201209.32</v>
      </c>
      <c r="D183" s="1">
        <f>'PR-RAS'!E187</f>
        <v>98171.93</v>
      </c>
      <c r="E183" s="1">
        <v>0</v>
      </c>
      <c r="F183" s="1">
        <v>0</v>
      </c>
      <c r="G183" s="2">
        <f t="shared" si="0"/>
        <v>72354.678759999995</v>
      </c>
      <c r="H183" s="2">
        <f t="shared" si="1"/>
        <v>0.39000000001396984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2203053.08</v>
      </c>
      <c r="D184" s="1">
        <f>'PR-RAS'!E188</f>
        <v>3456141.73</v>
      </c>
      <c r="E184" s="1">
        <v>0</v>
      </c>
      <c r="F184" s="1">
        <v>0</v>
      </c>
      <c r="G184" s="2">
        <f t="shared" si="0"/>
        <v>1668106.5868199999</v>
      </c>
      <c r="H184" s="2">
        <f t="shared" si="1"/>
        <v>0.35000000009313226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293769.81</v>
      </c>
      <c r="D185" s="1">
        <f>'PR-RAS'!E189</f>
        <v>279131.39</v>
      </c>
      <c r="E185" s="1">
        <v>0</v>
      </c>
      <c r="F185" s="1">
        <v>0</v>
      </c>
      <c r="G185" s="2">
        <f t="shared" si="0"/>
        <v>156773.99656</v>
      </c>
      <c r="H185" s="2">
        <f t="shared" si="1"/>
        <v>0.58000000001629815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589148.14</v>
      </c>
      <c r="D186" s="1">
        <f>'PR-RAS'!E190</f>
        <v>435269.64</v>
      </c>
      <c r="E186" s="1">
        <v>0</v>
      </c>
      <c r="F186" s="1">
        <v>0</v>
      </c>
      <c r="G186" s="2">
        <f t="shared" si="0"/>
        <v>270042.1727</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206786.17</v>
      </c>
      <c r="D187" s="1">
        <f>'PR-RAS'!E191</f>
        <v>208192.03</v>
      </c>
      <c r="E187" s="1">
        <v>0</v>
      </c>
      <c r="F187" s="1">
        <v>0</v>
      </c>
      <c r="G187" s="2">
        <f t="shared" si="0"/>
        <v>115909.66278</v>
      </c>
      <c r="H187" s="2">
        <f t="shared" si="1"/>
        <v>0.20000000001164153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92038.88</v>
      </c>
      <c r="D188" s="1">
        <f>'PR-RAS'!E192</f>
        <v>98176.36</v>
      </c>
      <c r="E188" s="1">
        <v>0</v>
      </c>
      <c r="F188" s="1">
        <v>0</v>
      </c>
      <c r="G188" s="2">
        <f t="shared" si="0"/>
        <v>53929.229199999994</v>
      </c>
      <c r="H188" s="2">
        <f t="shared" si="1"/>
        <v>0.47999999999592546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222082.35</v>
      </c>
      <c r="D189" s="1">
        <f>'PR-RAS'!E193</f>
        <v>218168.1</v>
      </c>
      <c r="E189" s="1">
        <v>0</v>
      </c>
      <c r="F189" s="1">
        <v>0</v>
      </c>
      <c r="G189" s="2">
        <f t="shared" si="0"/>
        <v>123782.68740000001</v>
      </c>
      <c r="H189" s="2">
        <f t="shared" si="1"/>
        <v>0.45000000001164153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185351.13</v>
      </c>
      <c r="D190" s="1">
        <f>'PR-RAS'!E194</f>
        <v>92726.38</v>
      </c>
      <c r="E190" s="1">
        <v>0</v>
      </c>
      <c r="F190" s="1">
        <v>0</v>
      </c>
      <c r="G190" s="2">
        <f t="shared" si="0"/>
        <v>70081.935209999996</v>
      </c>
      <c r="H190" s="2">
        <f t="shared" si="1"/>
        <v>0.51000000000931323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613876.6</v>
      </c>
      <c r="D191" s="1">
        <f>'PR-RAS'!E195</f>
        <v>2124477.83</v>
      </c>
      <c r="E191" s="1">
        <v>0</v>
      </c>
      <c r="F191" s="1">
        <v>0</v>
      </c>
      <c r="G191" s="2">
        <f t="shared" si="0"/>
        <v>923938.12939999998</v>
      </c>
      <c r="H191" s="2">
        <f t="shared" si="1"/>
        <v>0.56999999994877726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3200792.2699999996</v>
      </c>
      <c r="D192" s="1">
        <f>'PR-RAS'!E196</f>
        <v>768618.52999999991</v>
      </c>
      <c r="E192" s="1">
        <v>0</v>
      </c>
      <c r="F192" s="1">
        <v>0</v>
      </c>
      <c r="G192" s="2">
        <f t="shared" si="0"/>
        <v>904963.60202999983</v>
      </c>
      <c r="H192" s="2">
        <f t="shared" si="1"/>
        <v>0.73999999964144081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2853009.01</v>
      </c>
      <c r="D198" s="1">
        <f>'PR-RAS'!E202</f>
        <v>528706.91999999993</v>
      </c>
      <c r="E198" s="1">
        <v>0</v>
      </c>
      <c r="F198" s="1">
        <v>0</v>
      </c>
      <c r="G198" s="2">
        <f t="shared" si="0"/>
        <v>770353.30144999991</v>
      </c>
      <c r="H198" s="2">
        <f t="shared" si="1"/>
        <v>8.9999999850988388E-2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242574.24</v>
      </c>
      <c r="D200" s="1">
        <f>'PR-RAS'!E204</f>
        <v>242574.24</v>
      </c>
      <c r="E200" s="1">
        <v>0</v>
      </c>
      <c r="F200" s="1">
        <v>0</v>
      </c>
      <c r="G200" s="2">
        <f t="shared" si="0"/>
        <v>144816.82128</v>
      </c>
      <c r="H200" s="2">
        <f t="shared" si="1"/>
        <v>0.47999999998137355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2610434.77</v>
      </c>
      <c r="D201" s="1">
        <f>'PR-RAS'!E205</f>
        <v>286132.68</v>
      </c>
      <c r="E201" s="1">
        <v>0</v>
      </c>
      <c r="F201" s="1">
        <v>0</v>
      </c>
      <c r="G201" s="2">
        <f t="shared" si="0"/>
        <v>636540.02600000007</v>
      </c>
      <c r="H201" s="2">
        <f t="shared" si="1"/>
        <v>0.54999999998835847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347783.26</v>
      </c>
      <c r="D206" s="1">
        <f>'PR-RAS'!E210</f>
        <v>239911.61000000002</v>
      </c>
      <c r="E206" s="1">
        <v>0</v>
      </c>
      <c r="F206" s="1">
        <v>0</v>
      </c>
      <c r="G206" s="2">
        <f t="shared" si="0"/>
        <v>169659.3284</v>
      </c>
      <c r="H206" s="2">
        <f t="shared" si="1"/>
        <v>0.64999999999417923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211587.82</v>
      </c>
      <c r="D207" s="1">
        <f>'PR-RAS'!E211</f>
        <v>211400.92</v>
      </c>
      <c r="E207" s="1">
        <v>0</v>
      </c>
      <c r="F207" s="1">
        <v>0</v>
      </c>
      <c r="G207" s="2">
        <f t="shared" si="0"/>
        <v>130684.26996000001</v>
      </c>
      <c r="H207" s="2">
        <f t="shared" si="1"/>
        <v>0.2599999999802094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113.56</v>
      </c>
      <c r="D208" s="1">
        <f>'PR-RAS'!E212</f>
        <v>27.29</v>
      </c>
      <c r="E208" s="1">
        <v>0</v>
      </c>
      <c r="F208" s="1">
        <v>0</v>
      </c>
      <c r="G208" s="2">
        <f t="shared" si="0"/>
        <v>34.804979999999993</v>
      </c>
      <c r="H208" s="2">
        <f t="shared" si="1"/>
        <v>0.72999999999999687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131313.94</v>
      </c>
      <c r="D209" s="1">
        <f>'PR-RAS'!E213</f>
        <v>8844.83</v>
      </c>
      <c r="E209" s="1">
        <v>0</v>
      </c>
      <c r="F209" s="1">
        <v>0</v>
      </c>
      <c r="G209" s="2">
        <f t="shared" si="0"/>
        <v>30992.748800000001</v>
      </c>
      <c r="H209" s="2">
        <f t="shared" si="1"/>
        <v>0.22999999999774445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4767.9399999999996</v>
      </c>
      <c r="D210" s="1">
        <f>'PR-RAS'!E214</f>
        <v>19638.57</v>
      </c>
      <c r="E210" s="1">
        <v>0</v>
      </c>
      <c r="F210" s="1">
        <v>0</v>
      </c>
      <c r="G210" s="2">
        <f t="shared" si="0"/>
        <v>9205.4217200000003</v>
      </c>
      <c r="H210" s="2">
        <f t="shared" si="1"/>
        <v>0.49000000000069122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1922070.4</v>
      </c>
      <c r="D211" s="1">
        <f>'PR-RAS'!E215</f>
        <v>2121153.0300000003</v>
      </c>
      <c r="E211" s="1">
        <v>0</v>
      </c>
      <c r="F211" s="1">
        <v>0</v>
      </c>
      <c r="G211" s="2">
        <f t="shared" si="0"/>
        <v>1294519.0566000002</v>
      </c>
      <c r="H211" s="2">
        <f t="shared" si="1"/>
        <v>0.43000000016763806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799130.74</v>
      </c>
      <c r="D212" s="1">
        <f>'PR-RAS'!E216</f>
        <v>1298177.8400000001</v>
      </c>
      <c r="E212" s="1">
        <v>0</v>
      </c>
      <c r="F212" s="1">
        <v>0</v>
      </c>
      <c r="G212" s="2">
        <f t="shared" si="0"/>
        <v>716447.63461999991</v>
      </c>
      <c r="H212" s="2">
        <f t="shared" si="1"/>
        <v>0.41999999992549419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799130.74</v>
      </c>
      <c r="D214" s="1">
        <f>'PR-RAS'!E218</f>
        <v>1298177.8400000001</v>
      </c>
      <c r="E214" s="1">
        <v>0</v>
      </c>
      <c r="F214" s="1">
        <v>0</v>
      </c>
      <c r="G214" s="2">
        <f t="shared" si="0"/>
        <v>723238.60745999997</v>
      </c>
      <c r="H214" s="2">
        <f t="shared" si="1"/>
        <v>0.41999999992549419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789751.98</v>
      </c>
      <c r="D215" s="1">
        <f>'PR-RAS'!E219</f>
        <v>745849.31</v>
      </c>
      <c r="E215" s="1">
        <v>0</v>
      </c>
      <c r="F215" s="1">
        <v>0</v>
      </c>
      <c r="G215" s="2">
        <f t="shared" si="0"/>
        <v>488230.42840000003</v>
      </c>
      <c r="H215" s="2">
        <f t="shared" si="1"/>
        <v>0.33000000007450581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434322.87</v>
      </c>
      <c r="D217" s="1">
        <f>'PR-RAS'!E221</f>
        <v>441764.44</v>
      </c>
      <c r="E217" s="1">
        <v>0</v>
      </c>
      <c r="F217" s="1">
        <v>0</v>
      </c>
      <c r="G217" s="2">
        <f t="shared" si="0"/>
        <v>284655.978</v>
      </c>
      <c r="H217" s="2">
        <f t="shared" si="1"/>
        <v>0.57000000000698492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355429.11</v>
      </c>
      <c r="D218" s="1">
        <f>'PR-RAS'!E222</f>
        <v>304084.87</v>
      </c>
      <c r="E218" s="1">
        <v>0</v>
      </c>
      <c r="F218" s="1">
        <v>0</v>
      </c>
      <c r="G218" s="2">
        <f t="shared" si="0"/>
        <v>209100.95045</v>
      </c>
      <c r="H218" s="2">
        <f t="shared" si="1"/>
        <v>0.23999999999068677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333187.68</v>
      </c>
      <c r="D219" s="1">
        <f>'PR-RAS'!E223</f>
        <v>77125.88</v>
      </c>
      <c r="E219" s="1">
        <v>0</v>
      </c>
      <c r="F219" s="1">
        <v>0</v>
      </c>
      <c r="G219" s="2">
        <f t="shared" si="0"/>
        <v>106261.79792</v>
      </c>
      <c r="H219" s="2">
        <f t="shared" si="1"/>
        <v>0.44000000000232831</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2666305.15</v>
      </c>
      <c r="D220" s="1">
        <f>'PR-RAS'!E224</f>
        <v>4541969.0299999993</v>
      </c>
      <c r="E220" s="1">
        <v>0</v>
      </c>
      <c r="F220" s="1">
        <v>0</v>
      </c>
      <c r="G220" s="2">
        <f t="shared" si="0"/>
        <v>2573303.2629899997</v>
      </c>
      <c r="H220" s="2">
        <f t="shared" si="1"/>
        <v>0.17999999923631549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112773.5</v>
      </c>
      <c r="D224" s="1">
        <f>'PR-RAS'!E228</f>
        <v>81860.28</v>
      </c>
      <c r="E224" s="1">
        <v>0</v>
      </c>
      <c r="F224" s="1">
        <v>0</v>
      </c>
      <c r="G224" s="2">
        <f t="shared" si="0"/>
        <v>61658.175380000001</v>
      </c>
      <c r="H224" s="2">
        <f t="shared" si="1"/>
        <v>0.77999999999883585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13724.78</v>
      </c>
      <c r="D225" s="1">
        <f>'PR-RAS'!E229</f>
        <v>10622</v>
      </c>
      <c r="E225" s="1">
        <v>0</v>
      </c>
      <c r="F225" s="1">
        <v>0</v>
      </c>
      <c r="G225" s="2">
        <f t="shared" si="0"/>
        <v>7833.0067200000003</v>
      </c>
      <c r="H225" s="2">
        <f t="shared" si="1"/>
        <v>0.21999999999934516</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99048.72</v>
      </c>
      <c r="D226" s="1">
        <f>'PR-RAS'!E230</f>
        <v>71238.28</v>
      </c>
      <c r="E226" s="1">
        <v>0</v>
      </c>
      <c r="F226" s="1">
        <v>0</v>
      </c>
      <c r="G226" s="2">
        <f t="shared" si="0"/>
        <v>54343.188000000002</v>
      </c>
      <c r="H226" s="2">
        <f t="shared" si="1"/>
        <v>0.55999999999767169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1259139.96</v>
      </c>
      <c r="D227" s="1">
        <f>'PR-RAS'!E231</f>
        <v>2656410.84</v>
      </c>
      <c r="E227" s="1">
        <v>0</v>
      </c>
      <c r="F227" s="1">
        <v>0</v>
      </c>
      <c r="G227" s="2">
        <f t="shared" si="0"/>
        <v>1485263.3306400001</v>
      </c>
      <c r="H227" s="2">
        <f t="shared" si="1"/>
        <v>0.20000000018626451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554189.80000000005</v>
      </c>
      <c r="D228" s="1">
        <f>'PR-RAS'!E232</f>
        <v>698659.08</v>
      </c>
      <c r="E228" s="1">
        <v>0</v>
      </c>
      <c r="F228" s="1">
        <v>0</v>
      </c>
      <c r="G228" s="2">
        <f t="shared" si="0"/>
        <v>442992.30692</v>
      </c>
      <c r="H228" s="2">
        <f t="shared" si="1"/>
        <v>0.27999999991152436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704950.16</v>
      </c>
      <c r="D229" s="1">
        <f>'PR-RAS'!E233</f>
        <v>1957751.76</v>
      </c>
      <c r="E229" s="1">
        <v>0</v>
      </c>
      <c r="F229" s="1">
        <v>0</v>
      </c>
      <c r="G229" s="2">
        <f t="shared" si="0"/>
        <v>1053463.4390400001</v>
      </c>
      <c r="H229" s="2">
        <f t="shared" si="1"/>
        <v>0.40000000002328306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516748.97000000003</v>
      </c>
      <c r="D232" s="1">
        <f>'PR-RAS'!E236</f>
        <v>1119787.1499999999</v>
      </c>
      <c r="E232" s="1">
        <v>0</v>
      </c>
      <c r="F232" s="1">
        <v>0</v>
      </c>
      <c r="G232" s="2">
        <f t="shared" si="0"/>
        <v>636710.67537000007</v>
      </c>
      <c r="H232" s="2">
        <f t="shared" si="1"/>
        <v>0.17999999987659976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498167.78</v>
      </c>
      <c r="D233" s="1">
        <f>'PR-RAS'!E237</f>
        <v>951205.96</v>
      </c>
      <c r="E233" s="1">
        <v>0</v>
      </c>
      <c r="F233" s="1">
        <v>0</v>
      </c>
      <c r="G233" s="2">
        <f t="shared" si="0"/>
        <v>556934.49040000013</v>
      </c>
      <c r="H233" s="2">
        <f t="shared" si="1"/>
        <v>0.26000000000931323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18581.189999999999</v>
      </c>
      <c r="D234" s="1">
        <f>'PR-RAS'!E238</f>
        <v>168581.19</v>
      </c>
      <c r="E234" s="1">
        <v>0</v>
      </c>
      <c r="F234" s="1">
        <v>0</v>
      </c>
      <c r="G234" s="2">
        <f t="shared" si="0"/>
        <v>82888.251810000002</v>
      </c>
      <c r="H234" s="2">
        <f t="shared" si="1"/>
        <v>0.38000000000101863</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777642.72000000009</v>
      </c>
      <c r="D240" s="1">
        <f>'PR-RAS'!E244</f>
        <v>683910.75999999989</v>
      </c>
      <c r="E240" s="1">
        <v>0</v>
      </c>
      <c r="F240" s="1">
        <v>0</v>
      </c>
      <c r="G240" s="2">
        <f t="shared" si="0"/>
        <v>512765.95335999993</v>
      </c>
      <c r="H240" s="2">
        <f t="shared" si="1"/>
        <v>0.52000000001862645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742968.92</v>
      </c>
      <c r="D241" s="1">
        <f>'PR-RAS'!E245</f>
        <v>651861.56999999995</v>
      </c>
      <c r="E241" s="1">
        <v>0</v>
      </c>
      <c r="F241" s="1">
        <v>0</v>
      </c>
      <c r="G241" s="2">
        <f t="shared" si="0"/>
        <v>491206.0944</v>
      </c>
      <c r="H241" s="2">
        <f t="shared" si="1"/>
        <v>0.51000000000931323</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34673.800000000003</v>
      </c>
      <c r="D242" s="1">
        <f>'PR-RAS'!E246</f>
        <v>32049.19</v>
      </c>
      <c r="E242" s="1">
        <v>0</v>
      </c>
      <c r="F242" s="1">
        <v>0</v>
      </c>
      <c r="G242" s="2">
        <f t="shared" si="0"/>
        <v>23804.095379999999</v>
      </c>
      <c r="H242" s="2">
        <f t="shared" si="1"/>
        <v>0.38999999999577994</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5146967.97</v>
      </c>
      <c r="D248" s="1">
        <f>'PR-RAS'!E252</f>
        <v>6118214.6900000004</v>
      </c>
      <c r="E248" s="1">
        <v>0</v>
      </c>
      <c r="F248" s="1">
        <v>0</v>
      </c>
      <c r="G248" s="2">
        <f t="shared" si="0"/>
        <v>4293699.1454500007</v>
      </c>
      <c r="H248" s="2">
        <f t="shared" si="1"/>
        <v>0.33999999985098839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5146967.97</v>
      </c>
      <c r="D255" s="1">
        <f>'PR-RAS'!E259</f>
        <v>6118214.6900000004</v>
      </c>
      <c r="E255" s="1">
        <v>0</v>
      </c>
      <c r="F255" s="1">
        <v>0</v>
      </c>
      <c r="G255" s="2">
        <f t="shared" si="0"/>
        <v>4415382.9269000003</v>
      </c>
      <c r="H255" s="2">
        <f t="shared" si="1"/>
        <v>0.33999999985098839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378825.72</v>
      </c>
      <c r="D256" s="1">
        <f>'PR-RAS'!E260</f>
        <v>610342.75</v>
      </c>
      <c r="E256" s="1">
        <v>0</v>
      </c>
      <c r="F256" s="1">
        <v>0</v>
      </c>
      <c r="G256" s="2">
        <f t="shared" si="0"/>
        <v>407875.36109999998</v>
      </c>
      <c r="H256" s="2">
        <f t="shared" si="1"/>
        <v>0.53000000002793968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4768142.25</v>
      </c>
      <c r="D257" s="1">
        <f>'PR-RAS'!E261</f>
        <v>5507871.9400000004</v>
      </c>
      <c r="E257" s="1">
        <v>0</v>
      </c>
      <c r="F257" s="1">
        <v>0</v>
      </c>
      <c r="G257" s="2">
        <f t="shared" si="0"/>
        <v>4040674.8492800002</v>
      </c>
      <c r="H257" s="2">
        <f t="shared" si="1"/>
        <v>0.30999999959021807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4220064.72</v>
      </c>
      <c r="D259" s="1">
        <f>'PR-RAS'!E263</f>
        <v>4990606.2200000007</v>
      </c>
      <c r="E259" s="1">
        <v>0</v>
      </c>
      <c r="F259" s="1">
        <v>0</v>
      </c>
      <c r="G259" s="2">
        <f t="shared" si="0"/>
        <v>3663929.50728</v>
      </c>
      <c r="H259" s="2">
        <f t="shared" si="1"/>
        <v>0.50000000093132257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3090069.31</v>
      </c>
      <c r="D260" s="1">
        <f>'PR-RAS'!E264</f>
        <v>3825146.74</v>
      </c>
      <c r="E260" s="1">
        <v>0</v>
      </c>
      <c r="F260" s="1">
        <v>0</v>
      </c>
      <c r="G260" s="2">
        <f t="shared" si="0"/>
        <v>2781753.9626100003</v>
      </c>
      <c r="H260" s="2">
        <f t="shared" si="1"/>
        <v>0.56999999983236194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3069003.02</v>
      </c>
      <c r="D261" s="1">
        <f>'PR-RAS'!E265</f>
        <v>3804425.89</v>
      </c>
      <c r="E261" s="1">
        <v>0</v>
      </c>
      <c r="F261" s="1">
        <v>0</v>
      </c>
      <c r="G261" s="2">
        <f t="shared" si="0"/>
        <v>2776242.2480000001</v>
      </c>
      <c r="H261" s="2">
        <f t="shared" si="1"/>
        <v>0.12999999988824129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20590.990000000002</v>
      </c>
      <c r="D262" s="1">
        <f>'PR-RAS'!E266</f>
        <v>20720.849999999999</v>
      </c>
      <c r="E262" s="1">
        <v>0</v>
      </c>
      <c r="F262" s="1">
        <v>0</v>
      </c>
      <c r="G262" s="2">
        <f t="shared" si="0"/>
        <v>16190.532090000001</v>
      </c>
      <c r="H262" s="2">
        <f t="shared" si="1"/>
        <v>0.15999999999985448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475.3</v>
      </c>
      <c r="D263" s="1">
        <f>'PR-RAS'!E267</f>
        <v>0</v>
      </c>
      <c r="E263" s="1">
        <v>0</v>
      </c>
      <c r="F263" s="1">
        <v>0</v>
      </c>
      <c r="G263" s="2">
        <f t="shared" si="0"/>
        <v>124.52860000000001</v>
      </c>
      <c r="H263" s="2">
        <f t="shared" si="1"/>
        <v>0.30000000000001137</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994100</v>
      </c>
      <c r="D264" s="1">
        <f>'PR-RAS'!E268</f>
        <v>1098090.29</v>
      </c>
      <c r="E264" s="1">
        <v>0</v>
      </c>
      <c r="F264" s="1">
        <v>0</v>
      </c>
      <c r="G264" s="2">
        <f t="shared" si="0"/>
        <v>839043.79254000005</v>
      </c>
      <c r="H264" s="2">
        <f t="shared" si="1"/>
        <v>0.2900000000372529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994100</v>
      </c>
      <c r="D265" s="1">
        <f>'PR-RAS'!E269</f>
        <v>1098090.29</v>
      </c>
      <c r="E265" s="1">
        <v>0</v>
      </c>
      <c r="F265" s="1">
        <v>0</v>
      </c>
      <c r="G265" s="2">
        <f t="shared" ref="G265:G521" si="8">(B265/1000)*(C265*1+D265*2)</f>
        <v>842234.07312000007</v>
      </c>
      <c r="H265" s="2">
        <f t="shared" ref="H265:H521" si="9">ABS(C265-ROUND(C265,0))+ABS(D265-ROUND(D265,0))</f>
        <v>0.2900000000372529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76170.14</v>
      </c>
      <c r="D269" s="1">
        <f>'PR-RAS'!E273</f>
        <v>8369.19</v>
      </c>
      <c r="E269" s="1">
        <v>0</v>
      </c>
      <c r="F269" s="1">
        <v>0</v>
      </c>
      <c r="G269" s="2">
        <f t="shared" si="8"/>
        <v>24899.483360000002</v>
      </c>
      <c r="H269" s="2">
        <f t="shared" si="9"/>
        <v>0.32999999999992724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75567.33</v>
      </c>
      <c r="D270" s="1">
        <f>'PR-RAS'!E274</f>
        <v>44.98</v>
      </c>
      <c r="E270" s="1">
        <v>0</v>
      </c>
      <c r="F270" s="1">
        <v>0</v>
      </c>
      <c r="G270" s="2">
        <f t="shared" si="8"/>
        <v>20351.811010000005</v>
      </c>
      <c r="H270" s="2">
        <f t="shared" si="9"/>
        <v>0.35000000000174936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602.80999999999995</v>
      </c>
      <c r="D273" s="1">
        <f>'PR-RAS'!E277</f>
        <v>2281.92</v>
      </c>
      <c r="E273" s="1">
        <v>0</v>
      </c>
      <c r="F273" s="1">
        <v>0</v>
      </c>
      <c r="G273" s="2">
        <f t="shared" si="8"/>
        <v>1405.3288</v>
      </c>
      <c r="H273" s="2">
        <f t="shared" si="9"/>
        <v>0.26999999999998181</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6042.29</v>
      </c>
      <c r="E274" s="1">
        <v>0</v>
      </c>
      <c r="F274" s="1">
        <v>0</v>
      </c>
      <c r="G274" s="2">
        <f t="shared" si="8"/>
        <v>3299.0903400000002</v>
      </c>
      <c r="H274" s="2">
        <f t="shared" si="9"/>
        <v>0.28999999999996362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59725.27</v>
      </c>
      <c r="D275" s="1">
        <f>'PR-RAS'!E279</f>
        <v>59000</v>
      </c>
      <c r="E275" s="1">
        <v>0</v>
      </c>
      <c r="F275" s="1">
        <v>0</v>
      </c>
      <c r="G275" s="2">
        <f t="shared" si="8"/>
        <v>48696.723980000002</v>
      </c>
      <c r="H275" s="2">
        <f t="shared" si="9"/>
        <v>0.26999999999679858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59725.27</v>
      </c>
      <c r="D276" s="1">
        <f>'PR-RAS'!E280</f>
        <v>59000</v>
      </c>
      <c r="E276" s="1">
        <v>0</v>
      </c>
      <c r="F276" s="1">
        <v>0</v>
      </c>
      <c r="G276" s="2">
        <f t="shared" si="8"/>
        <v>48874.449249999998</v>
      </c>
      <c r="H276" s="2">
        <f t="shared" si="9"/>
        <v>0.26999999999679858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218422165.81000003</v>
      </c>
      <c r="D285" s="1">
        <f>'PR-RAS'!E289</f>
        <v>176930763.93000001</v>
      </c>
      <c r="E285" s="1">
        <v>0</v>
      </c>
      <c r="F285" s="1">
        <v>0</v>
      </c>
      <c r="G285" s="2">
        <f t="shared" si="8"/>
        <v>162528569.00228</v>
      </c>
      <c r="H285" s="2">
        <f t="shared" si="9"/>
        <v>0.25999996066093445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23289092.359999955</v>
      </c>
      <c r="D286" s="1">
        <f>'PR-RAS'!E290</f>
        <v>26219532.669999987</v>
      </c>
      <c r="E286" s="1">
        <v>0</v>
      </c>
      <c r="F286" s="1">
        <v>0</v>
      </c>
      <c r="G286" s="2">
        <f t="shared" si="8"/>
        <v>21582524.944499977</v>
      </c>
      <c r="H286" s="2">
        <f t="shared" si="9"/>
        <v>0.68999996781349182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31006595.510000002</v>
      </c>
      <c r="D288" s="1">
        <f>'PR-RAS'!E292</f>
        <v>19884940.93</v>
      </c>
      <c r="E288" s="1">
        <v>0</v>
      </c>
      <c r="F288" s="1">
        <v>0</v>
      </c>
      <c r="G288" s="2">
        <f t="shared" si="8"/>
        <v>20312849.00519</v>
      </c>
      <c r="H288" s="2">
        <f t="shared" si="9"/>
        <v>0.55999999865889549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14534210.42</v>
      </c>
      <c r="D290" s="1">
        <f>'PR-RAS'!E294</f>
        <v>8351620.7999999998</v>
      </c>
      <c r="E290" s="1">
        <v>0</v>
      </c>
      <c r="F290" s="1">
        <v>0</v>
      </c>
      <c r="G290" s="2">
        <f t="shared" si="8"/>
        <v>9027623.6337799989</v>
      </c>
      <c r="H290" s="2">
        <f t="shared" si="9"/>
        <v>0.62000000011175871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1117247.98</v>
      </c>
      <c r="D291" s="1">
        <f>'PR-RAS'!E295</f>
        <v>576054.6</v>
      </c>
      <c r="E291" s="1">
        <v>0</v>
      </c>
      <c r="F291" s="1">
        <v>0</v>
      </c>
      <c r="G291" s="2">
        <f t="shared" si="8"/>
        <v>658113.58219999983</v>
      </c>
      <c r="H291" s="2">
        <f t="shared" si="9"/>
        <v>0.42000000004190952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9629233.9700000007</v>
      </c>
      <c r="D292" s="1">
        <f>'PR-RAS'!E296</f>
        <v>5718724.1600000001</v>
      </c>
      <c r="E292" s="1">
        <v>0</v>
      </c>
      <c r="F292" s="1">
        <v>0</v>
      </c>
      <c r="G292" s="2">
        <f t="shared" si="8"/>
        <v>6130404.5463899998</v>
      </c>
      <c r="H292" s="2">
        <f t="shared" si="9"/>
        <v>0.18999999947845936</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62723.23</v>
      </c>
      <c r="D293" s="1">
        <f>'PR-RAS'!E298</f>
        <v>126737.91</v>
      </c>
      <c r="E293" s="1">
        <v>0</v>
      </c>
      <c r="F293" s="1">
        <v>0</v>
      </c>
      <c r="G293" s="2">
        <f t="shared" si="8"/>
        <v>92330.122599999988</v>
      </c>
      <c r="H293" s="2">
        <f t="shared" si="9"/>
        <v>0.31999999999970896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22728.58</v>
      </c>
      <c r="D294" s="1">
        <f>'PR-RAS'!E299</f>
        <v>38508.639999999999</v>
      </c>
      <c r="E294" s="1">
        <v>0</v>
      </c>
      <c r="F294" s="1">
        <v>0</v>
      </c>
      <c r="G294" s="2">
        <f t="shared" si="8"/>
        <v>29225.536979999997</v>
      </c>
      <c r="H294" s="2">
        <f t="shared" si="9"/>
        <v>0.77999999999883585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22728.58</v>
      </c>
      <c r="D295" s="1">
        <f>'PR-RAS'!E300</f>
        <v>38508.639999999999</v>
      </c>
      <c r="E295" s="1">
        <v>0</v>
      </c>
      <c r="F295" s="1">
        <v>0</v>
      </c>
      <c r="G295" s="2">
        <f t="shared" si="8"/>
        <v>29325.28284</v>
      </c>
      <c r="H295" s="2">
        <f t="shared" si="9"/>
        <v>0.77999999999883585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22728.58</v>
      </c>
      <c r="D296" s="1">
        <f>'PR-RAS'!E301</f>
        <v>38508.639999999999</v>
      </c>
      <c r="E296" s="1">
        <v>0</v>
      </c>
      <c r="F296" s="1">
        <v>0</v>
      </c>
      <c r="G296" s="2">
        <f t="shared" si="8"/>
        <v>29425.028699999999</v>
      </c>
      <c r="H296" s="2">
        <f t="shared" si="9"/>
        <v>0.77999999999883585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39994.65</v>
      </c>
      <c r="D306" s="1">
        <f>'PR-RAS'!E311</f>
        <v>88229.27</v>
      </c>
      <c r="E306" s="1">
        <v>0</v>
      </c>
      <c r="F306" s="1">
        <v>0</v>
      </c>
      <c r="G306" s="2">
        <f t="shared" si="8"/>
        <v>66018.222949999996</v>
      </c>
      <c r="H306" s="2">
        <f t="shared" si="9"/>
        <v>0.62000000000261934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8101.62</v>
      </c>
      <c r="D307" s="1">
        <f>'PR-RAS'!E312</f>
        <v>6434.82</v>
      </c>
      <c r="E307" s="1">
        <v>0</v>
      </c>
      <c r="F307" s="1">
        <v>0</v>
      </c>
      <c r="G307" s="2">
        <f t="shared" si="8"/>
        <v>6417.2055599999994</v>
      </c>
      <c r="H307" s="2">
        <f t="shared" si="9"/>
        <v>0.56000000000040018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8101.62</v>
      </c>
      <c r="D308" s="1">
        <f>'PR-RAS'!E313</f>
        <v>6434.82</v>
      </c>
      <c r="E308" s="1">
        <v>0</v>
      </c>
      <c r="F308" s="1">
        <v>0</v>
      </c>
      <c r="G308" s="2">
        <f t="shared" si="8"/>
        <v>6438.1768199999997</v>
      </c>
      <c r="H308" s="2">
        <f t="shared" si="9"/>
        <v>0.56000000000040018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4687.54</v>
      </c>
      <c r="D312" s="1">
        <f>'PR-RAS'!E317</f>
        <v>14902.95</v>
      </c>
      <c r="E312" s="1">
        <v>0</v>
      </c>
      <c r="F312" s="1">
        <v>0</v>
      </c>
      <c r="G312" s="2">
        <f t="shared" si="8"/>
        <v>10727.459840000001</v>
      </c>
      <c r="H312" s="2">
        <f t="shared" si="9"/>
        <v>0.50999999999930878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1450</v>
      </c>
      <c r="D315" s="1">
        <f>'PR-RAS'!E320</f>
        <v>0</v>
      </c>
      <c r="E315" s="1">
        <v>0</v>
      </c>
      <c r="F315" s="1">
        <v>0</v>
      </c>
      <c r="G315" s="2">
        <f t="shared" si="8"/>
        <v>455.3</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1397.71</v>
      </c>
      <c r="D316" s="1">
        <f>'PR-RAS'!E321</f>
        <v>13500</v>
      </c>
      <c r="E316" s="1">
        <v>0</v>
      </c>
      <c r="F316" s="1">
        <v>0</v>
      </c>
      <c r="G316" s="2">
        <f t="shared" si="8"/>
        <v>8945.2786500000002</v>
      </c>
      <c r="H316" s="2">
        <f t="shared" si="9"/>
        <v>0.28999999999996362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1839.83</v>
      </c>
      <c r="D319" s="1">
        <f>'PR-RAS'!E324</f>
        <v>1402.95</v>
      </c>
      <c r="E319" s="1">
        <v>0</v>
      </c>
      <c r="F319" s="1">
        <v>0</v>
      </c>
      <c r="G319" s="2">
        <f t="shared" si="8"/>
        <v>1477.34214</v>
      </c>
      <c r="H319" s="2">
        <f t="shared" si="9"/>
        <v>0.22000000000002728</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27205.49</v>
      </c>
      <c r="D321" s="1">
        <f>'PR-RAS'!E326</f>
        <v>66891.5</v>
      </c>
      <c r="E321" s="1">
        <v>0</v>
      </c>
      <c r="F321" s="1">
        <v>0</v>
      </c>
      <c r="G321" s="2">
        <f t="shared" si="8"/>
        <v>51516.316800000001</v>
      </c>
      <c r="H321" s="2">
        <f t="shared" si="9"/>
        <v>0.99000000000160071</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27205.49</v>
      </c>
      <c r="D322" s="1">
        <f>'PR-RAS'!E327</f>
        <v>66891.5</v>
      </c>
      <c r="E322" s="1">
        <v>0</v>
      </c>
      <c r="F322" s="1">
        <v>0</v>
      </c>
      <c r="G322" s="2">
        <f t="shared" si="8"/>
        <v>51677.305289999997</v>
      </c>
      <c r="H322" s="2">
        <f t="shared" si="9"/>
        <v>0.99000000000160071</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16598653.969999999</v>
      </c>
      <c r="D345" s="1">
        <f>'PR-RAS'!E350</f>
        <v>17325732.640000001</v>
      </c>
      <c r="E345" s="1">
        <v>0</v>
      </c>
      <c r="F345" s="1">
        <v>0</v>
      </c>
      <c r="G345" s="2">
        <f t="shared" si="8"/>
        <v>17630041.022</v>
      </c>
      <c r="H345" s="2">
        <f t="shared" si="9"/>
        <v>0.39000000059604645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471098.68</v>
      </c>
      <c r="D346" s="1">
        <f>'PR-RAS'!E351</f>
        <v>4059993.26</v>
      </c>
      <c r="E346" s="1">
        <v>0</v>
      </c>
      <c r="F346" s="1">
        <v>0</v>
      </c>
      <c r="G346" s="2">
        <f t="shared" si="8"/>
        <v>2963924.3939999994</v>
      </c>
      <c r="H346" s="2">
        <f t="shared" si="9"/>
        <v>0.5799999997834675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471098.68</v>
      </c>
      <c r="D351" s="1">
        <f>'PR-RAS'!E356</f>
        <v>4059993.26</v>
      </c>
      <c r="E351" s="1">
        <v>0</v>
      </c>
      <c r="F351" s="1">
        <v>0</v>
      </c>
      <c r="G351" s="2">
        <f t="shared" si="8"/>
        <v>3006879.8199999994</v>
      </c>
      <c r="H351" s="2">
        <f t="shared" si="9"/>
        <v>0.5799999997834675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13414.48</v>
      </c>
      <c r="D354" s="1">
        <f>'PR-RAS'!E359</f>
        <v>38182.769999999997</v>
      </c>
      <c r="E354" s="1">
        <v>0</v>
      </c>
      <c r="F354" s="1">
        <v>0</v>
      </c>
      <c r="G354" s="2">
        <f t="shared" si="8"/>
        <v>31692.347059999993</v>
      </c>
      <c r="H354" s="2">
        <f t="shared" si="9"/>
        <v>0.71000000000276486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220075.84</v>
      </c>
      <c r="D355" s="1">
        <f>'PR-RAS'!E360</f>
        <v>3819015.96</v>
      </c>
      <c r="E355" s="1">
        <v>0</v>
      </c>
      <c r="F355" s="1">
        <v>0</v>
      </c>
      <c r="G355" s="2">
        <f t="shared" si="8"/>
        <v>2781770.1470399997</v>
      </c>
      <c r="H355" s="2">
        <f t="shared" si="9"/>
        <v>0.20000000004074536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237608.36</v>
      </c>
      <c r="D357" s="1">
        <f>'PR-RAS'!E362</f>
        <v>202794.53</v>
      </c>
      <c r="E357" s="1">
        <v>0</v>
      </c>
      <c r="F357" s="1">
        <v>0</v>
      </c>
      <c r="G357" s="2">
        <f t="shared" si="8"/>
        <v>228978.28151999996</v>
      </c>
      <c r="H357" s="2">
        <f t="shared" si="9"/>
        <v>0.82999999998719431</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7196804.79</v>
      </c>
      <c r="D358" s="1">
        <f>'PR-RAS'!E363</f>
        <v>9720679.4199999999</v>
      </c>
      <c r="E358" s="1">
        <v>0</v>
      </c>
      <c r="F358" s="1">
        <v>0</v>
      </c>
      <c r="G358" s="2">
        <f t="shared" si="8"/>
        <v>9509824.41591</v>
      </c>
      <c r="H358" s="2">
        <f t="shared" si="9"/>
        <v>0.62999999988824129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142325</v>
      </c>
      <c r="D359" s="1">
        <f>'PR-RAS'!E364</f>
        <v>2870262.04</v>
      </c>
      <c r="E359" s="1">
        <v>0</v>
      </c>
      <c r="F359" s="1">
        <v>0</v>
      </c>
      <c r="G359" s="2">
        <f t="shared" si="8"/>
        <v>2106059.97064</v>
      </c>
      <c r="H359" s="2">
        <f t="shared" si="9"/>
        <v>4.0000000037252903E-2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139175</v>
      </c>
      <c r="D361" s="1">
        <f>'PR-RAS'!E366</f>
        <v>2870262.04</v>
      </c>
      <c r="E361" s="1">
        <v>0</v>
      </c>
      <c r="F361" s="1">
        <v>0</v>
      </c>
      <c r="G361" s="2">
        <f t="shared" si="8"/>
        <v>2116691.6688000001</v>
      </c>
      <c r="H361" s="2">
        <f t="shared" si="9"/>
        <v>4.0000000037252903E-2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3150</v>
      </c>
      <c r="D363" s="1">
        <f>'PR-RAS'!E368</f>
        <v>0</v>
      </c>
      <c r="E363" s="1">
        <v>0</v>
      </c>
      <c r="F363" s="1">
        <v>0</v>
      </c>
      <c r="G363" s="2">
        <f t="shared" si="8"/>
        <v>1140.3</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5471938.9800000004</v>
      </c>
      <c r="D364" s="1">
        <f>'PR-RAS'!E369</f>
        <v>3123136.96</v>
      </c>
      <c r="E364" s="1">
        <v>0</v>
      </c>
      <c r="F364" s="1">
        <v>0</v>
      </c>
      <c r="G364" s="2">
        <f t="shared" si="8"/>
        <v>4253711.2827000003</v>
      </c>
      <c r="H364" s="2">
        <f t="shared" si="9"/>
        <v>5.9999999590218067E-2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861339.17</v>
      </c>
      <c r="D365" s="1">
        <f>'PR-RAS'!E370</f>
        <v>1162761.3</v>
      </c>
      <c r="E365" s="1">
        <v>0</v>
      </c>
      <c r="F365" s="1">
        <v>0</v>
      </c>
      <c r="G365" s="2">
        <f t="shared" si="8"/>
        <v>1160017.6842799999</v>
      </c>
      <c r="H365" s="2">
        <f t="shared" si="9"/>
        <v>0.47000000008847564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102042.09</v>
      </c>
      <c r="D366" s="1">
        <f>'PR-RAS'!E371</f>
        <v>16021.15</v>
      </c>
      <c r="E366" s="1">
        <v>0</v>
      </c>
      <c r="F366" s="1">
        <v>0</v>
      </c>
      <c r="G366" s="2">
        <f t="shared" si="8"/>
        <v>48940.802349999991</v>
      </c>
      <c r="H366" s="2">
        <f t="shared" si="9"/>
        <v>0.23999999999614374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409515.74</v>
      </c>
      <c r="D367" s="1">
        <f>'PR-RAS'!E372</f>
        <v>100385.34</v>
      </c>
      <c r="E367" s="1">
        <v>0</v>
      </c>
      <c r="F367" s="1">
        <v>0</v>
      </c>
      <c r="G367" s="2">
        <f t="shared" si="8"/>
        <v>223364.82971999998</v>
      </c>
      <c r="H367" s="2">
        <f t="shared" si="9"/>
        <v>0.60000000000582077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2178787.12</v>
      </c>
      <c r="D368" s="1">
        <f>'PR-RAS'!E373</f>
        <v>1376330.78</v>
      </c>
      <c r="E368" s="1">
        <v>0</v>
      </c>
      <c r="F368" s="1">
        <v>0</v>
      </c>
      <c r="G368" s="2">
        <f t="shared" si="8"/>
        <v>1809841.6655599999</v>
      </c>
      <c r="H368" s="2">
        <f t="shared" si="9"/>
        <v>0.34000000008381903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211635.71</v>
      </c>
      <c r="D369" s="1">
        <f>'PR-RAS'!E374</f>
        <v>34088.339999999997</v>
      </c>
      <c r="E369" s="1">
        <v>0</v>
      </c>
      <c r="F369" s="1">
        <v>0</v>
      </c>
      <c r="G369" s="2">
        <f t="shared" si="8"/>
        <v>102970.95952</v>
      </c>
      <c r="H369" s="2">
        <f t="shared" si="9"/>
        <v>0.63000000000465661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10746.5</v>
      </c>
      <c r="D370" s="1">
        <f>'PR-RAS'!E375</f>
        <v>28287.94</v>
      </c>
      <c r="E370" s="1">
        <v>0</v>
      </c>
      <c r="F370" s="1">
        <v>0</v>
      </c>
      <c r="G370" s="2">
        <f t="shared" si="8"/>
        <v>24841.95822</v>
      </c>
      <c r="H370" s="2">
        <f t="shared" si="9"/>
        <v>0.56000000000130967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1697872.65</v>
      </c>
      <c r="D371" s="1">
        <f>'PR-RAS'!E376</f>
        <v>405262.11</v>
      </c>
      <c r="E371" s="1">
        <v>0</v>
      </c>
      <c r="F371" s="1">
        <v>0</v>
      </c>
      <c r="G371" s="2">
        <f t="shared" si="8"/>
        <v>928106.8419</v>
      </c>
      <c r="H371" s="2">
        <f t="shared" si="9"/>
        <v>0.46000000007916242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960813.33000000007</v>
      </c>
      <c r="D373" s="1">
        <f>'PR-RAS'!E378</f>
        <v>2748882.29</v>
      </c>
      <c r="E373" s="1">
        <v>0</v>
      </c>
      <c r="F373" s="1">
        <v>0</v>
      </c>
      <c r="G373" s="2">
        <f t="shared" si="8"/>
        <v>2402590.9825200001</v>
      </c>
      <c r="H373" s="2">
        <f t="shared" si="9"/>
        <v>0.62000000011175871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730310.76</v>
      </c>
      <c r="D374" s="1">
        <f>'PR-RAS'!E379</f>
        <v>2748882.29</v>
      </c>
      <c r="E374" s="1">
        <v>0</v>
      </c>
      <c r="F374" s="1">
        <v>0</v>
      </c>
      <c r="G374" s="2">
        <f t="shared" si="8"/>
        <v>2323072.10182</v>
      </c>
      <c r="H374" s="2">
        <f t="shared" si="9"/>
        <v>0.53000000002793968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230502.57</v>
      </c>
      <c r="D376" s="1">
        <f>'PR-RAS'!E381</f>
        <v>0</v>
      </c>
      <c r="E376" s="1">
        <v>0</v>
      </c>
      <c r="F376" s="1">
        <v>0</v>
      </c>
      <c r="G376" s="2">
        <f t="shared" si="8"/>
        <v>86438.463749999995</v>
      </c>
      <c r="H376" s="2">
        <f t="shared" si="9"/>
        <v>0.42999999999301508</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340948.17000000004</v>
      </c>
      <c r="D378" s="1">
        <f>'PR-RAS'!E383</f>
        <v>323305.31</v>
      </c>
      <c r="E378" s="1">
        <v>0</v>
      </c>
      <c r="F378" s="1">
        <v>0</v>
      </c>
      <c r="G378" s="2">
        <f t="shared" si="8"/>
        <v>372309.66383000003</v>
      </c>
      <c r="H378" s="2">
        <f t="shared" si="9"/>
        <v>0.48000000003958121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140905.98000000001</v>
      </c>
      <c r="D379" s="1">
        <f>'PR-RAS'!E384</f>
        <v>185941.12</v>
      </c>
      <c r="E379" s="1">
        <v>0</v>
      </c>
      <c r="F379" s="1">
        <v>0</v>
      </c>
      <c r="G379" s="2">
        <f t="shared" si="8"/>
        <v>193833.94715999998</v>
      </c>
      <c r="H379" s="2">
        <f t="shared" si="9"/>
        <v>0.13999999998486601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2327.1999999999998</v>
      </c>
      <c r="D380" s="1">
        <f>'PR-RAS'!E385</f>
        <v>13.27</v>
      </c>
      <c r="E380" s="1">
        <v>0</v>
      </c>
      <c r="F380" s="1">
        <v>0</v>
      </c>
      <c r="G380" s="2">
        <f t="shared" si="8"/>
        <v>892.06745999999987</v>
      </c>
      <c r="H380" s="2">
        <f t="shared" si="9"/>
        <v>0.46999999999981767</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197714.99</v>
      </c>
      <c r="D381" s="1">
        <f>'PR-RAS'!E386</f>
        <v>137350.92000000001</v>
      </c>
      <c r="E381" s="1">
        <v>0</v>
      </c>
      <c r="F381" s="1">
        <v>0</v>
      </c>
      <c r="G381" s="2">
        <f t="shared" si="8"/>
        <v>179518.39540000001</v>
      </c>
      <c r="H381" s="2">
        <f t="shared" si="9"/>
        <v>8.999999999650754E-2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280779.31</v>
      </c>
      <c r="D386" s="1">
        <f>'PR-RAS'!E391</f>
        <v>655092.81999999995</v>
      </c>
      <c r="E386" s="1">
        <v>0</v>
      </c>
      <c r="F386" s="1">
        <v>0</v>
      </c>
      <c r="G386" s="2">
        <f t="shared" si="8"/>
        <v>612521.50575000001</v>
      </c>
      <c r="H386" s="2">
        <f t="shared" si="9"/>
        <v>0.49000000004889444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6200</v>
      </c>
      <c r="D387" s="1">
        <f>'PR-RAS'!E392</f>
        <v>0</v>
      </c>
      <c r="E387" s="1">
        <v>0</v>
      </c>
      <c r="F387" s="1">
        <v>0</v>
      </c>
      <c r="G387" s="2">
        <f t="shared" si="8"/>
        <v>2393.2000000000003</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274579.31</v>
      </c>
      <c r="D388" s="1">
        <f>'PR-RAS'!E393</f>
        <v>655092.81999999995</v>
      </c>
      <c r="E388" s="1">
        <v>0</v>
      </c>
      <c r="F388" s="1">
        <v>0</v>
      </c>
      <c r="G388" s="2">
        <f t="shared" si="8"/>
        <v>613304.03564999998</v>
      </c>
      <c r="H388" s="2">
        <f t="shared" si="9"/>
        <v>0.49000000004889444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8930750.5</v>
      </c>
      <c r="D397" s="1">
        <f>'PR-RAS'!E402</f>
        <v>3545059.96</v>
      </c>
      <c r="E397" s="1">
        <v>0</v>
      </c>
      <c r="F397" s="1">
        <v>0</v>
      </c>
      <c r="G397" s="2">
        <f t="shared" si="8"/>
        <v>6344264.6863200003</v>
      </c>
      <c r="H397" s="2">
        <f t="shared" si="9"/>
        <v>0.5400000000372529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8899821.3699999992</v>
      </c>
      <c r="D398" s="1">
        <f>'PR-RAS'!E403</f>
        <v>3527915.96</v>
      </c>
      <c r="E398" s="1">
        <v>0</v>
      </c>
      <c r="F398" s="1">
        <v>0</v>
      </c>
      <c r="G398" s="2">
        <f t="shared" si="8"/>
        <v>6334394.3561300002</v>
      </c>
      <c r="H398" s="2">
        <f t="shared" si="9"/>
        <v>0.40999999921768904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30929.13</v>
      </c>
      <c r="D399" s="1">
        <f>'PR-RAS'!E404</f>
        <v>17144</v>
      </c>
      <c r="E399" s="1">
        <v>0</v>
      </c>
      <c r="F399" s="1">
        <v>0</v>
      </c>
      <c r="G399" s="2">
        <f t="shared" si="8"/>
        <v>25956.417740000004</v>
      </c>
      <c r="H399" s="2">
        <f t="shared" si="9"/>
        <v>0.13000000000101863</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16535930.739999998</v>
      </c>
      <c r="D403" s="1">
        <f>'PR-RAS'!E408</f>
        <v>17198994.73</v>
      </c>
      <c r="E403" s="1">
        <v>0</v>
      </c>
      <c r="F403" s="1">
        <v>0</v>
      </c>
      <c r="G403" s="2">
        <f t="shared" si="8"/>
        <v>20475435.920400001</v>
      </c>
      <c r="H403" s="2">
        <f t="shared" si="9"/>
        <v>0.5300000011920929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15848093</v>
      </c>
      <c r="D405" s="1">
        <f>'PR-RAS'!E410</f>
        <v>2485588.73</v>
      </c>
      <c r="E405" s="1">
        <v>0</v>
      </c>
      <c r="F405" s="1">
        <v>0</v>
      </c>
      <c r="G405" s="2">
        <f t="shared" si="8"/>
        <v>8410985.2658400014</v>
      </c>
      <c r="H405" s="2">
        <f t="shared" si="9"/>
        <v>0.27000000001862645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24986.85</v>
      </c>
      <c r="D406" s="1">
        <f>'PR-RAS'!E411</f>
        <v>12590.66</v>
      </c>
      <c r="E406" s="1">
        <v>0</v>
      </c>
      <c r="F406" s="1">
        <v>0</v>
      </c>
      <c r="G406" s="2">
        <f t="shared" si="8"/>
        <v>20318.108850000001</v>
      </c>
      <c r="H406" s="2">
        <f t="shared" si="9"/>
        <v>0.49000000000160071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241773981.39999998</v>
      </c>
      <c r="D407" s="1">
        <f>'PR-RAS'!E412</f>
        <v>203277034.50999999</v>
      </c>
      <c r="E407" s="1">
        <v>0</v>
      </c>
      <c r="F407" s="1">
        <v>0</v>
      </c>
      <c r="G407" s="2">
        <f t="shared" si="8"/>
        <v>263221188.47051999</v>
      </c>
      <c r="H407" s="2">
        <f t="shared" si="9"/>
        <v>0.88999998569488525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235020819.78000003</v>
      </c>
      <c r="D408" s="1">
        <f>'PR-RAS'!E413</f>
        <v>194256496.56999999</v>
      </c>
      <c r="E408" s="1">
        <v>0</v>
      </c>
      <c r="F408" s="1">
        <v>0</v>
      </c>
      <c r="G408" s="2">
        <f t="shared" si="8"/>
        <v>253778261.85844001</v>
      </c>
      <c r="H408" s="2">
        <f t="shared" si="9"/>
        <v>0.64999997615814209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6753161.6199999452</v>
      </c>
      <c r="D409" s="1">
        <f>'PR-RAS'!E414</f>
        <v>9020537.9399999976</v>
      </c>
      <c r="E409" s="1">
        <v>0</v>
      </c>
      <c r="F409" s="1">
        <v>0</v>
      </c>
      <c r="G409" s="2">
        <f t="shared" si="8"/>
        <v>10116048.899999974</v>
      </c>
      <c r="H409" s="2">
        <f t="shared" si="9"/>
        <v>0.44000005722045898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15158502.510000002</v>
      </c>
      <c r="D411" s="1">
        <f>'PR-RAS'!E416</f>
        <v>17399352.199999999</v>
      </c>
      <c r="E411" s="1">
        <v>0</v>
      </c>
      <c r="F411" s="1">
        <v>0</v>
      </c>
      <c r="G411" s="2">
        <f t="shared" si="8"/>
        <v>20482454.833099999</v>
      </c>
      <c r="H411" s="2">
        <f t="shared" si="9"/>
        <v>0.68999999761581421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14559197.27</v>
      </c>
      <c r="D413" s="1">
        <f>'PR-RAS'!E418</f>
        <v>8364211.46</v>
      </c>
      <c r="E413" s="1">
        <v>0</v>
      </c>
      <c r="F413" s="1">
        <v>0</v>
      </c>
      <c r="G413" s="2">
        <f t="shared" si="8"/>
        <v>12890499.518279998</v>
      </c>
      <c r="H413" s="2">
        <f t="shared" si="9"/>
        <v>0.72999999951571226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1571524.79</v>
      </c>
      <c r="D414" s="1">
        <f>'PR-RAS'!E420</f>
        <v>7540877.3300000001</v>
      </c>
      <c r="E414" s="1">
        <v>0</v>
      </c>
      <c r="F414" s="1">
        <v>0</v>
      </c>
      <c r="G414" s="2">
        <f t="shared" si="8"/>
        <v>6877804.412849999</v>
      </c>
      <c r="H414" s="2">
        <f t="shared" si="9"/>
        <v>0.5400000000372529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1370034.95</v>
      </c>
      <c r="D415" s="1">
        <f>'PR-RAS'!E421</f>
        <v>2036260.03</v>
      </c>
      <c r="E415" s="1">
        <v>0</v>
      </c>
      <c r="F415" s="1">
        <v>0</v>
      </c>
      <c r="G415" s="2">
        <f t="shared" si="8"/>
        <v>2253217.7741399999</v>
      </c>
      <c r="H415" s="2">
        <f t="shared" si="9"/>
        <v>8.0000000074505806E-2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1975.93</v>
      </c>
      <c r="D421" s="1">
        <f>'PR-RAS'!E427</f>
        <v>5987.26</v>
      </c>
      <c r="E421" s="1">
        <v>0</v>
      </c>
      <c r="F421" s="1">
        <v>0</v>
      </c>
      <c r="G421" s="2">
        <f t="shared" si="8"/>
        <v>5859.1890000000003</v>
      </c>
      <c r="H421" s="2">
        <f t="shared" si="9"/>
        <v>0.33000000000015461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1975.93</v>
      </c>
      <c r="D422" s="1">
        <f>'PR-RAS'!E428</f>
        <v>5987.26</v>
      </c>
      <c r="E422" s="1">
        <v>0</v>
      </c>
      <c r="F422" s="1">
        <v>0</v>
      </c>
      <c r="G422" s="2">
        <f t="shared" si="8"/>
        <v>5873.1394499999997</v>
      </c>
      <c r="H422" s="2">
        <f t="shared" si="9"/>
        <v>0.33000000000015461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135651.99</v>
      </c>
      <c r="E429" s="1">
        <v>0</v>
      </c>
      <c r="F429" s="1">
        <v>0</v>
      </c>
      <c r="G429" s="2">
        <f t="shared" si="8"/>
        <v>116118.10343999999</v>
      </c>
      <c r="H429" s="2">
        <f t="shared" si="9"/>
        <v>1.0000000009313226E-2</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135651.99</v>
      </c>
      <c r="E430" s="1">
        <v>0</v>
      </c>
      <c r="F430" s="1">
        <v>0</v>
      </c>
      <c r="G430" s="2">
        <f t="shared" si="8"/>
        <v>116389.40741999999</v>
      </c>
      <c r="H430" s="2">
        <f t="shared" si="9"/>
        <v>1.0000000009313226E-2</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1291547.54</v>
      </c>
      <c r="D436" s="1">
        <f>'PR-RAS'!E442</f>
        <v>1277011.81</v>
      </c>
      <c r="E436" s="1">
        <v>0</v>
      </c>
      <c r="F436" s="1">
        <v>0</v>
      </c>
      <c r="G436" s="2">
        <f t="shared" si="8"/>
        <v>1672823.4546000001</v>
      </c>
      <c r="H436" s="2">
        <f t="shared" si="9"/>
        <v>0.64999999990686774</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1291547.54</v>
      </c>
      <c r="D438" s="1">
        <f>'PR-RAS'!E444</f>
        <v>1277011.81</v>
      </c>
      <c r="E438" s="1">
        <v>0</v>
      </c>
      <c r="F438" s="1">
        <v>0</v>
      </c>
      <c r="G438" s="2">
        <f t="shared" si="8"/>
        <v>1680514.5969200002</v>
      </c>
      <c r="H438" s="2">
        <f t="shared" si="9"/>
        <v>0.64999999990686774</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76511.48</v>
      </c>
      <c r="D449" s="1">
        <f>'PR-RAS'!E455</f>
        <v>617608.97</v>
      </c>
      <c r="E449" s="1">
        <v>0</v>
      </c>
      <c r="F449" s="1">
        <v>0</v>
      </c>
      <c r="G449" s="2">
        <f t="shared" si="8"/>
        <v>587654.78015999997</v>
      </c>
      <c r="H449" s="2">
        <f t="shared" si="9"/>
        <v>0.51000000002386514</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76511.48</v>
      </c>
      <c r="D450" s="1">
        <f>'PR-RAS'!E456</f>
        <v>103055.91</v>
      </c>
      <c r="E450" s="1">
        <v>0</v>
      </c>
      <c r="F450" s="1">
        <v>0</v>
      </c>
      <c r="G450" s="2">
        <f t="shared" si="8"/>
        <v>126897.86169999999</v>
      </c>
      <c r="H450" s="2">
        <f t="shared" si="9"/>
        <v>0.569999999992433</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514553.06</v>
      </c>
      <c r="E452" s="1">
        <v>0</v>
      </c>
      <c r="F452" s="1">
        <v>0</v>
      </c>
      <c r="G452" s="2">
        <f t="shared" si="8"/>
        <v>464126.86012000003</v>
      </c>
      <c r="H452" s="2">
        <f t="shared" si="9"/>
        <v>5.9999999997671694E-2</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6867.61</v>
      </c>
      <c r="D466" s="1">
        <f>'PR-RAS'!E472</f>
        <v>36215.42</v>
      </c>
      <c r="E466" s="1">
        <v>0</v>
      </c>
      <c r="F466" s="1">
        <v>0</v>
      </c>
      <c r="G466" s="2">
        <f t="shared" si="8"/>
        <v>36873.77925</v>
      </c>
      <c r="H466" s="2">
        <f t="shared" si="9"/>
        <v>0.80999999999858119</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6867.61</v>
      </c>
      <c r="D471" s="1">
        <f>'PR-RAS'!E477</f>
        <v>36215.42</v>
      </c>
      <c r="E471" s="1">
        <v>0</v>
      </c>
      <c r="F471" s="1">
        <v>0</v>
      </c>
      <c r="G471" s="2">
        <f t="shared" si="8"/>
        <v>37270.271499999995</v>
      </c>
      <c r="H471" s="2">
        <f t="shared" si="9"/>
        <v>0.80999999999858119</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194622.23</v>
      </c>
      <c r="D478" s="1">
        <f>'PR-RAS'!E484</f>
        <v>5468401.8799999999</v>
      </c>
      <c r="E478" s="1">
        <v>0</v>
      </c>
      <c r="F478" s="1">
        <v>0</v>
      </c>
      <c r="G478" s="2">
        <f t="shared" si="8"/>
        <v>5309690.19723</v>
      </c>
      <c r="H478" s="2">
        <f t="shared" si="9"/>
        <v>0.35000000012223609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194622.23</v>
      </c>
      <c r="D489" s="1">
        <f>'PR-RAS'!E495</f>
        <v>5468401.8799999999</v>
      </c>
      <c r="E489" s="1">
        <v>0</v>
      </c>
      <c r="F489" s="1">
        <v>0</v>
      </c>
      <c r="G489" s="2">
        <f t="shared" si="8"/>
        <v>5432135.8831200004</v>
      </c>
      <c r="H489" s="2">
        <f t="shared" si="9"/>
        <v>0.35000000012223609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194622.23</v>
      </c>
      <c r="D490" s="1">
        <f>'PR-RAS'!E496</f>
        <v>5468401.8799999999</v>
      </c>
      <c r="E490" s="1">
        <v>0</v>
      </c>
      <c r="F490" s="1">
        <v>0</v>
      </c>
      <c r="G490" s="2">
        <f t="shared" si="8"/>
        <v>5443267.3091099998</v>
      </c>
      <c r="H490" s="2">
        <f t="shared" si="9"/>
        <v>0.35000000012223609</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9764445</v>
      </c>
      <c r="D522" s="1">
        <f>'PR-RAS'!E528</f>
        <v>5543370.1300000008</v>
      </c>
      <c r="E522" s="1">
        <v>0</v>
      </c>
      <c r="F522" s="1">
        <v>0</v>
      </c>
      <c r="G522" s="2">
        <f t="shared" ref="G522:G809" si="10">(B522/1000)*(C522*1+D522*2)</f>
        <v>10863467.520460002</v>
      </c>
      <c r="H522" s="2">
        <f t="shared" ref="H522:H809" si="11">ABS(C522-ROUND(C522,0))+ABS(D522-ROUND(D522,0))</f>
        <v>0.13000000081956387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1825656.1099999999</v>
      </c>
      <c r="D523" s="1">
        <f>'PR-RAS'!E529</f>
        <v>3796107.24</v>
      </c>
      <c r="E523" s="1">
        <v>0</v>
      </c>
      <c r="F523" s="1">
        <v>0</v>
      </c>
      <c r="G523" s="2">
        <f t="shared" si="10"/>
        <v>4916128.4479799997</v>
      </c>
      <c r="H523" s="2">
        <f t="shared" si="11"/>
        <v>0.35000000009313226</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1749133.19</v>
      </c>
      <c r="D544" s="1">
        <f>'PR-RAS'!E550</f>
        <v>3228293.91</v>
      </c>
      <c r="E544" s="1">
        <v>0</v>
      </c>
      <c r="F544" s="1">
        <v>0</v>
      </c>
      <c r="G544" s="2">
        <f t="shared" si="10"/>
        <v>4455706.5084300004</v>
      </c>
      <c r="H544" s="2">
        <f t="shared" si="11"/>
        <v>0.27999999979510903</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1749133.19</v>
      </c>
      <c r="D545" s="1">
        <f>'PR-RAS'!E551</f>
        <v>3228293.91</v>
      </c>
      <c r="E545" s="1">
        <v>0</v>
      </c>
      <c r="F545" s="1">
        <v>0</v>
      </c>
      <c r="G545" s="2">
        <f t="shared" si="10"/>
        <v>4463912.2294399999</v>
      </c>
      <c r="H545" s="2">
        <f t="shared" si="11"/>
        <v>0.27999999979510903</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76522.92</v>
      </c>
      <c r="D557" s="1">
        <f>'PR-RAS'!E563</f>
        <v>567813.32999999996</v>
      </c>
      <c r="E557" s="1">
        <v>0</v>
      </c>
      <c r="F557" s="1">
        <v>0</v>
      </c>
      <c r="G557" s="2">
        <f t="shared" si="10"/>
        <v>673955.16648000001</v>
      </c>
      <c r="H557" s="2">
        <f t="shared" si="11"/>
        <v>0.40999999995983671</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76522.92</v>
      </c>
      <c r="D558" s="1">
        <f>'PR-RAS'!E564</f>
        <v>53260.27</v>
      </c>
      <c r="E558" s="1">
        <v>0</v>
      </c>
      <c r="F558" s="1">
        <v>0</v>
      </c>
      <c r="G558" s="2">
        <f t="shared" si="10"/>
        <v>101955.20722000001</v>
      </c>
      <c r="H558" s="2">
        <f t="shared" si="11"/>
        <v>0.34999999999854481</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514553.06</v>
      </c>
      <c r="E560" s="1">
        <v>0</v>
      </c>
      <c r="F560" s="1">
        <v>0</v>
      </c>
      <c r="G560" s="2">
        <f t="shared" si="10"/>
        <v>575270.32108000002</v>
      </c>
      <c r="H560" s="2">
        <f t="shared" si="11"/>
        <v>5.9999999997671694E-2</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135.68</v>
      </c>
      <c r="D574" s="1">
        <f>'PR-RAS'!E580</f>
        <v>0</v>
      </c>
      <c r="E574" s="1">
        <v>0</v>
      </c>
      <c r="F574" s="1">
        <v>0</v>
      </c>
      <c r="G574" s="2">
        <f t="shared" si="10"/>
        <v>77.744640000000004</v>
      </c>
      <c r="H574" s="2">
        <f t="shared" si="11"/>
        <v>0.31999999999999318</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135.68</v>
      </c>
      <c r="D579" s="1">
        <f>'PR-RAS'!E585</f>
        <v>0</v>
      </c>
      <c r="E579" s="1">
        <v>0</v>
      </c>
      <c r="F579" s="1">
        <v>0</v>
      </c>
      <c r="G579" s="2">
        <f t="shared" si="10"/>
        <v>78.42304</v>
      </c>
      <c r="H579" s="2">
        <f t="shared" si="11"/>
        <v>0.31999999999999318</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135.68</v>
      </c>
      <c r="D580" s="1">
        <f>'PR-RAS'!E586</f>
        <v>0</v>
      </c>
      <c r="E580" s="1">
        <v>0</v>
      </c>
      <c r="F580" s="1">
        <v>0</v>
      </c>
      <c r="G580" s="2">
        <f t="shared" si="10"/>
        <v>78.558719999999994</v>
      </c>
      <c r="H580" s="2">
        <f t="shared" si="11"/>
        <v>0.31999999999999318</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7938653.21</v>
      </c>
      <c r="D587" s="1">
        <f>'PR-RAS'!E593</f>
        <v>1747262.8900000001</v>
      </c>
      <c r="E587" s="1">
        <v>0</v>
      </c>
      <c r="F587" s="1">
        <v>0</v>
      </c>
      <c r="G587" s="2">
        <f t="shared" si="10"/>
        <v>6699842.8881399995</v>
      </c>
      <c r="H587" s="2">
        <f t="shared" si="11"/>
        <v>0.31999999983236194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221204.64</v>
      </c>
      <c r="D593" s="1">
        <f>'PR-RAS'!E599</f>
        <v>221204.63</v>
      </c>
      <c r="E593" s="1">
        <v>0</v>
      </c>
      <c r="F593" s="1">
        <v>0</v>
      </c>
      <c r="G593" s="2">
        <f t="shared" si="10"/>
        <v>392859.42879999999</v>
      </c>
      <c r="H593" s="2">
        <f t="shared" si="11"/>
        <v>0.72999999998137355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221204.64</v>
      </c>
      <c r="D594" s="1">
        <f>'PR-RAS'!E600</f>
        <v>221204.63</v>
      </c>
      <c r="E594" s="1">
        <v>0</v>
      </c>
      <c r="F594" s="1">
        <v>0</v>
      </c>
      <c r="G594" s="2">
        <f t="shared" si="10"/>
        <v>393523.04269999999</v>
      </c>
      <c r="H594" s="2">
        <f t="shared" si="11"/>
        <v>0.72999999998137355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7191847.1600000001</v>
      </c>
      <c r="D599" s="1">
        <f>'PR-RAS'!E605</f>
        <v>997802.4</v>
      </c>
      <c r="E599" s="1">
        <v>0</v>
      </c>
      <c r="F599" s="1">
        <v>0</v>
      </c>
      <c r="G599" s="2">
        <f t="shared" si="10"/>
        <v>5494096.2720800005</v>
      </c>
      <c r="H599" s="2">
        <f t="shared" si="11"/>
        <v>0.56000000017229468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7191847.1600000001</v>
      </c>
      <c r="D600" s="1">
        <f>'PR-RAS'!E606</f>
        <v>997802.4</v>
      </c>
      <c r="E600" s="1">
        <v>0</v>
      </c>
      <c r="F600" s="1">
        <v>0</v>
      </c>
      <c r="G600" s="2">
        <f t="shared" si="10"/>
        <v>5503283.7240400007</v>
      </c>
      <c r="H600" s="2">
        <f t="shared" si="11"/>
        <v>0.56000000017229468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525601.41</v>
      </c>
      <c r="D611" s="1">
        <f>'PR-RAS'!E617</f>
        <v>528255.86</v>
      </c>
      <c r="E611" s="1">
        <v>0</v>
      </c>
      <c r="F611" s="1">
        <v>0</v>
      </c>
      <c r="G611" s="2">
        <f t="shared" si="10"/>
        <v>965089.00929999992</v>
      </c>
      <c r="H611" s="2">
        <f t="shared" si="11"/>
        <v>0.55000000004656613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525601.41</v>
      </c>
      <c r="D612" s="1">
        <f>'PR-RAS'!E618</f>
        <v>528255.86</v>
      </c>
      <c r="E612" s="1">
        <v>0</v>
      </c>
      <c r="F612" s="1">
        <v>0</v>
      </c>
      <c r="G612" s="2">
        <f t="shared" si="10"/>
        <v>966671.12242999987</v>
      </c>
      <c r="H612" s="2">
        <f t="shared" si="11"/>
        <v>0.55000000004656613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1997507.1999999993</v>
      </c>
      <c r="E629" s="1">
        <v>0</v>
      </c>
      <c r="F629" s="1">
        <v>0</v>
      </c>
      <c r="G629" s="2">
        <f t="shared" si="10"/>
        <v>2508869.0431999993</v>
      </c>
      <c r="H629" s="2">
        <f t="shared" si="11"/>
        <v>0.19999999925494194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8192920.21</v>
      </c>
      <c r="D630" s="1">
        <f>'PR-RAS'!E636</f>
        <v>0</v>
      </c>
      <c r="E630" s="1">
        <v>0</v>
      </c>
      <c r="F630" s="1">
        <v>0</v>
      </c>
      <c r="G630" s="2">
        <f t="shared" si="10"/>
        <v>5153346.8120900001</v>
      </c>
      <c r="H630" s="2">
        <f t="shared" si="11"/>
        <v>0.2099999999627471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33051.82</v>
      </c>
      <c r="D631" s="1">
        <f>'PR-RAS'!E637</f>
        <v>1047872.88</v>
      </c>
      <c r="E631" s="1">
        <v>0</v>
      </c>
      <c r="F631" s="1">
        <v>0</v>
      </c>
      <c r="G631" s="2">
        <f t="shared" si="10"/>
        <v>1341142.4754000001</v>
      </c>
      <c r="H631" s="2">
        <f t="shared" si="11"/>
        <v>0.29999999999563443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243345506.18999997</v>
      </c>
      <c r="D633" s="1">
        <f>'PR-RAS'!E639</f>
        <v>210817911.84</v>
      </c>
      <c r="E633" s="1">
        <v>0</v>
      </c>
      <c r="F633" s="1">
        <v>0</v>
      </c>
      <c r="G633" s="2">
        <f t="shared" si="10"/>
        <v>420268200.47784001</v>
      </c>
      <c r="H633" s="2">
        <f t="shared" si="11"/>
        <v>0.34999996423721313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244785264.78000003</v>
      </c>
      <c r="D634" s="1">
        <f>'PR-RAS'!E640</f>
        <v>199799866.69999999</v>
      </c>
      <c r="E634" s="1">
        <v>0</v>
      </c>
      <c r="F634" s="1">
        <v>0</v>
      </c>
      <c r="G634" s="2">
        <f t="shared" si="10"/>
        <v>407895703.84794003</v>
      </c>
      <c r="H634" s="2">
        <f t="shared" si="11"/>
        <v>0.51999998092651367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11018045.140000015</v>
      </c>
      <c r="E635" s="1">
        <v>0</v>
      </c>
      <c r="F635" s="1">
        <v>0</v>
      </c>
      <c r="G635" s="2">
        <f t="shared" si="10"/>
        <v>13970881.23752002</v>
      </c>
      <c r="H635" s="2">
        <f t="shared" si="11"/>
        <v>0.14000001549720764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1439758.5900000632</v>
      </c>
      <c r="D636" s="1">
        <f>'PR-RAS'!E642</f>
        <v>0</v>
      </c>
      <c r="E636" s="1">
        <v>0</v>
      </c>
      <c r="F636" s="1">
        <v>0</v>
      </c>
      <c r="G636" s="2">
        <f t="shared" si="10"/>
        <v>914246.70465004013</v>
      </c>
      <c r="H636" s="2">
        <f t="shared" si="11"/>
        <v>0.40999993681907654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15191554.330000002</v>
      </c>
      <c r="D637" s="1">
        <f>'PR-RAS'!E643</f>
        <v>18447225.079999998</v>
      </c>
      <c r="E637" s="1">
        <v>0</v>
      </c>
      <c r="F637" s="1">
        <v>0</v>
      </c>
      <c r="G637" s="2">
        <f t="shared" si="10"/>
        <v>33126698.855639998</v>
      </c>
      <c r="H637" s="2">
        <f t="shared" si="11"/>
        <v>0.41000000014901161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13751795.739999939</v>
      </c>
      <c r="D639" s="1">
        <f>'PR-RAS'!E645</f>
        <v>29465270.220000014</v>
      </c>
      <c r="E639" s="1">
        <v>0</v>
      </c>
      <c r="F639" s="1">
        <v>0</v>
      </c>
      <c r="G639" s="2">
        <f t="shared" si="10"/>
        <v>46371330.482839979</v>
      </c>
      <c r="H639" s="2">
        <f t="shared" si="11"/>
        <v>0.48000007495284081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5833084.6600000001</v>
      </c>
      <c r="D641" s="1">
        <f>'PR-RAS'!E647</f>
        <v>6656755.5499999998</v>
      </c>
      <c r="E641" s="1">
        <v>0</v>
      </c>
      <c r="F641" s="1">
        <v>0</v>
      </c>
      <c r="G641" s="2">
        <f t="shared" si="10"/>
        <v>12253821.2864</v>
      </c>
      <c r="H641" s="2">
        <f t="shared" si="11"/>
        <v>0.7900000000372529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32334182.68</v>
      </c>
      <c r="D642" s="1">
        <f>'PR-RAS'!E649</f>
        <v>26719488.050000001</v>
      </c>
      <c r="E642" s="1">
        <v>0</v>
      </c>
      <c r="F642" s="1">
        <v>0</v>
      </c>
      <c r="G642" s="2">
        <f t="shared" si="10"/>
        <v>54980594.77798</v>
      </c>
      <c r="H642" s="2">
        <f t="shared" si="11"/>
        <v>0.37000000104308128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332685249.69999999</v>
      </c>
      <c r="D643" s="1">
        <f>'PR-RAS'!E650</f>
        <v>248580417.75</v>
      </c>
      <c r="E643" s="1">
        <v>0</v>
      </c>
      <c r="F643" s="1">
        <v>0</v>
      </c>
      <c r="G643" s="2">
        <f t="shared" si="10"/>
        <v>532761186.69840002</v>
      </c>
      <c r="H643" s="2">
        <f t="shared" si="11"/>
        <v>0.55000001192092896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332063354.64999998</v>
      </c>
      <c r="D644" s="1">
        <f>'PR-RAS'!E651</f>
        <v>235013421.05000001</v>
      </c>
      <c r="E644" s="1">
        <v>0</v>
      </c>
      <c r="F644" s="1">
        <v>0</v>
      </c>
      <c r="G644" s="2">
        <f t="shared" si="10"/>
        <v>515743996.51025003</v>
      </c>
      <c r="H644" s="2">
        <f t="shared" si="11"/>
        <v>0.40000003576278687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32956077.730000019</v>
      </c>
      <c r="D645" s="1">
        <f>'PR-RAS'!E652</f>
        <v>40286484.75</v>
      </c>
      <c r="E645" s="1">
        <v>0</v>
      </c>
      <c r="F645" s="1">
        <v>0</v>
      </c>
      <c r="G645" s="2">
        <f t="shared" si="10"/>
        <v>73112706.416120008</v>
      </c>
      <c r="H645" s="2">
        <f t="shared" si="11"/>
        <v>0.51999998092651367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305</v>
      </c>
      <c r="D646" s="1">
        <f>'PR-RAS'!E653</f>
        <v>320</v>
      </c>
      <c r="E646" s="1">
        <v>0</v>
      </c>
      <c r="F646" s="1">
        <v>0</v>
      </c>
      <c r="G646" s="2">
        <f t="shared" si="10"/>
        <v>609.52499999999998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5393</v>
      </c>
      <c r="D647" s="1">
        <f>'PR-RAS'!E654</f>
        <v>4126</v>
      </c>
      <c r="E647" s="1">
        <v>0</v>
      </c>
      <c r="F647" s="1">
        <v>0</v>
      </c>
      <c r="G647" s="2">
        <f t="shared" si="10"/>
        <v>8814.67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291</v>
      </c>
      <c r="D648" s="1">
        <f>'PR-RAS'!E655</f>
        <v>303</v>
      </c>
      <c r="E648" s="1">
        <v>0</v>
      </c>
      <c r="F648" s="1">
        <v>0</v>
      </c>
      <c r="G648" s="2">
        <f t="shared" si="10"/>
        <v>580.35900000000004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4810</v>
      </c>
      <c r="D649" s="1">
        <f>'PR-RAS'!E656</f>
        <v>3595</v>
      </c>
      <c r="E649" s="1">
        <v>0</v>
      </c>
      <c r="F649" s="1">
        <v>0</v>
      </c>
      <c r="G649" s="2">
        <f t="shared" si="10"/>
        <v>7776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5298547.53</v>
      </c>
      <c r="D650" s="1">
        <f>'PR-RAS'!E657</f>
        <v>6948926.9000000004</v>
      </c>
      <c r="E650" s="1">
        <v>0</v>
      </c>
      <c r="F650" s="1">
        <v>0</v>
      </c>
      <c r="G650" s="2">
        <f t="shared" si="10"/>
        <v>12458464.463170001</v>
      </c>
      <c r="H650" s="2">
        <f t="shared" si="11"/>
        <v>0.56999999936670065</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2582027.62</v>
      </c>
      <c r="D652" s="1">
        <f>'PR-RAS'!E659</f>
        <v>2908902.13</v>
      </c>
      <c r="E652" s="1">
        <v>0</v>
      </c>
      <c r="F652" s="1">
        <v>0</v>
      </c>
      <c r="G652" s="2">
        <f t="shared" si="10"/>
        <v>5468290.5538799996</v>
      </c>
      <c r="H652" s="2">
        <f t="shared" si="11"/>
        <v>0.50999999977648258</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5402378.25</v>
      </c>
      <c r="D654" s="1">
        <f>'PR-RAS'!E661</f>
        <v>5342855.09</v>
      </c>
      <c r="E654" s="1">
        <v>0</v>
      </c>
      <c r="F654" s="1">
        <v>0</v>
      </c>
      <c r="G654" s="2">
        <f t="shared" si="10"/>
        <v>10505521.744790001</v>
      </c>
      <c r="H654" s="2">
        <f t="shared" si="11"/>
        <v>0.33999999985098839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1086365.3600000001</v>
      </c>
      <c r="D656" s="1">
        <f>'PR-RAS'!E663</f>
        <v>860901.81</v>
      </c>
      <c r="E656" s="1">
        <v>0</v>
      </c>
      <c r="F656" s="1">
        <v>0</v>
      </c>
      <c r="G656" s="2">
        <f t="shared" si="10"/>
        <v>1839350.6819000004</v>
      </c>
      <c r="H656" s="2">
        <f t="shared" si="11"/>
        <v>0.55000000004656613</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316483.15000000002</v>
      </c>
      <c r="D657" s="1">
        <f>'PR-RAS'!E664</f>
        <v>167445.32</v>
      </c>
      <c r="E657" s="1">
        <v>0</v>
      </c>
      <c r="F657" s="1">
        <v>0</v>
      </c>
      <c r="G657" s="2">
        <f t="shared" si="10"/>
        <v>427301.20624000003</v>
      </c>
      <c r="H657" s="2">
        <f t="shared" si="11"/>
        <v>0.47000000003026798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57244.07</v>
      </c>
      <c r="D658" s="1">
        <f>'PR-RAS'!E665</f>
        <v>34500</v>
      </c>
      <c r="E658" s="1">
        <v>0</v>
      </c>
      <c r="F658" s="1">
        <v>0</v>
      </c>
      <c r="G658" s="2">
        <f t="shared" si="10"/>
        <v>82942.353990000003</v>
      </c>
      <c r="H658" s="2">
        <f t="shared" si="11"/>
        <v>6.9999999999708962E-2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398</v>
      </c>
      <c r="D660" s="1">
        <f>'PR-RAS'!E667</f>
        <v>300000</v>
      </c>
      <c r="E660" s="1">
        <v>0</v>
      </c>
      <c r="F660" s="1">
        <v>0</v>
      </c>
      <c r="G660" s="2">
        <f t="shared" si="10"/>
        <v>395662.28200000001</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6000</v>
      </c>
      <c r="D661" s="1">
        <f>'PR-RAS'!E668</f>
        <v>0</v>
      </c>
      <c r="E661" s="1">
        <v>0</v>
      </c>
      <c r="F661" s="1">
        <v>0</v>
      </c>
      <c r="G661" s="2">
        <f t="shared" si="10"/>
        <v>3960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4431529.3600000003</v>
      </c>
      <c r="D662" s="1">
        <f>'PR-RAS'!E669</f>
        <v>476929.35</v>
      </c>
      <c r="E662" s="1">
        <v>0</v>
      </c>
      <c r="F662" s="1">
        <v>0</v>
      </c>
      <c r="G662" s="2">
        <f t="shared" si="10"/>
        <v>3559741.5076600006</v>
      </c>
      <c r="H662" s="2">
        <f t="shared" si="11"/>
        <v>0.71000000031199306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85728.27</v>
      </c>
      <c r="D663" s="1">
        <f>'PR-RAS'!E670</f>
        <v>134857.38</v>
      </c>
      <c r="E663" s="1">
        <v>0</v>
      </c>
      <c r="F663" s="1">
        <v>0</v>
      </c>
      <c r="G663" s="2">
        <f t="shared" si="10"/>
        <v>235303.28586000003</v>
      </c>
      <c r="H663" s="2">
        <f t="shared" si="11"/>
        <v>0.65000000000873115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17948.75</v>
      </c>
      <c r="D664" s="1">
        <f>'PR-RAS'!E671</f>
        <v>27972.5</v>
      </c>
      <c r="E664" s="1">
        <v>0</v>
      </c>
      <c r="F664" s="1">
        <v>0</v>
      </c>
      <c r="G664" s="2">
        <f t="shared" si="10"/>
        <v>48991.556250000001</v>
      </c>
      <c r="H664" s="2">
        <f t="shared" si="11"/>
        <v>0.75</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192098.02</v>
      </c>
      <c r="D666" s="1">
        <f>'PR-RAS'!E673</f>
        <v>988204.73</v>
      </c>
      <c r="E666" s="1">
        <v>0</v>
      </c>
      <c r="F666" s="1">
        <v>0</v>
      </c>
      <c r="G666" s="2">
        <f t="shared" si="10"/>
        <v>1442057.4742000001</v>
      </c>
      <c r="H666" s="2">
        <f t="shared" si="11"/>
        <v>0.29000000000814907</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989.36</v>
      </c>
      <c r="D667" s="1">
        <f>'PR-RAS'!E674</f>
        <v>0</v>
      </c>
      <c r="E667" s="1">
        <v>0</v>
      </c>
      <c r="F667" s="1">
        <v>0</v>
      </c>
      <c r="G667" s="2">
        <f t="shared" si="10"/>
        <v>658.91376000000002</v>
      </c>
      <c r="H667" s="2">
        <f t="shared" si="11"/>
        <v>0.36000000000001364</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49328827.609999999</v>
      </c>
      <c r="D668" s="1">
        <f>'PR-RAS'!E675</f>
        <v>52985137.810000002</v>
      </c>
      <c r="E668" s="1">
        <v>0</v>
      </c>
      <c r="F668" s="1">
        <v>0</v>
      </c>
      <c r="G668" s="2">
        <f t="shared" si="10"/>
        <v>103584501.85441002</v>
      </c>
      <c r="H668" s="2">
        <f t="shared" si="11"/>
        <v>0.57999999821186066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7425614.3200000003</v>
      </c>
      <c r="D669" s="1">
        <f>'PR-RAS'!E676</f>
        <v>6910337.6799999997</v>
      </c>
      <c r="E669" s="1">
        <v>0</v>
      </c>
      <c r="F669" s="1">
        <v>0</v>
      </c>
      <c r="G669" s="2">
        <f t="shared" si="10"/>
        <v>14192521.506240001</v>
      </c>
      <c r="H669" s="2">
        <f t="shared" si="11"/>
        <v>0.64000000059604645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3111266.96</v>
      </c>
      <c r="D670" s="1">
        <f>'PR-RAS'!E677</f>
        <v>170381.14</v>
      </c>
      <c r="E670" s="1">
        <v>0</v>
      </c>
      <c r="F670" s="1">
        <v>0</v>
      </c>
      <c r="G670" s="2">
        <f t="shared" si="10"/>
        <v>2309407.5615600003</v>
      </c>
      <c r="H670" s="2">
        <f t="shared" si="11"/>
        <v>0.18000000005122274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233489.92000000001</v>
      </c>
      <c r="D671" s="1">
        <f>'PR-RAS'!E678</f>
        <v>123775.67</v>
      </c>
      <c r="E671" s="1">
        <v>0</v>
      </c>
      <c r="F671" s="1">
        <v>0</v>
      </c>
      <c r="G671" s="2">
        <f t="shared" si="10"/>
        <v>322297.64420000004</v>
      </c>
      <c r="H671" s="2">
        <f t="shared" si="11"/>
        <v>0.40999999998894054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3048729.07</v>
      </c>
      <c r="D687" s="1">
        <f>'PR-RAS'!E694</f>
        <v>3553900.64</v>
      </c>
      <c r="E687" s="1">
        <v>0</v>
      </c>
      <c r="F687" s="1">
        <v>0</v>
      </c>
      <c r="G687" s="2">
        <f t="shared" si="10"/>
        <v>6967379.8201000001</v>
      </c>
      <c r="H687" s="2">
        <f t="shared" si="11"/>
        <v>0.42999999970197678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408298.09</v>
      </c>
      <c r="D688" s="1">
        <f>'PR-RAS'!E695</f>
        <v>75691.460000000006</v>
      </c>
      <c r="E688" s="1">
        <v>0</v>
      </c>
      <c r="F688" s="1">
        <v>0</v>
      </c>
      <c r="G688" s="2">
        <f t="shared" si="10"/>
        <v>384500.85387000005</v>
      </c>
      <c r="H688" s="2">
        <f t="shared" si="11"/>
        <v>0.55000000003201421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80141.960000000006</v>
      </c>
      <c r="D689" s="1">
        <f>'PR-RAS'!E696</f>
        <v>24799.7</v>
      </c>
      <c r="E689" s="1">
        <v>0</v>
      </c>
      <c r="F689" s="1">
        <v>0</v>
      </c>
      <c r="G689" s="2">
        <f t="shared" si="10"/>
        <v>89262.055680000005</v>
      </c>
      <c r="H689" s="2">
        <f t="shared" si="11"/>
        <v>0.33999999999286956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93994.53</v>
      </c>
      <c r="D690" s="1">
        <f>'PR-RAS'!E697</f>
        <v>1171040.93</v>
      </c>
      <c r="E690" s="1">
        <v>0</v>
      </c>
      <c r="F690" s="1">
        <v>0</v>
      </c>
      <c r="G690" s="2">
        <f t="shared" si="10"/>
        <v>1678456.6327099996</v>
      </c>
      <c r="H690" s="2">
        <f t="shared" si="11"/>
        <v>0.54000000006635673</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302864.76</v>
      </c>
      <c r="D691" s="1">
        <f>'PR-RAS'!E698</f>
        <v>1593234.21</v>
      </c>
      <c r="E691" s="1">
        <v>0</v>
      </c>
      <c r="F691" s="1">
        <v>0</v>
      </c>
      <c r="G691" s="2">
        <f t="shared" si="10"/>
        <v>2407639.8941999995</v>
      </c>
      <c r="H691" s="2">
        <f t="shared" si="11"/>
        <v>0.44999999995343387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167286.06</v>
      </c>
      <c r="D692" s="1">
        <f>'PR-RAS'!E699</f>
        <v>22456.15</v>
      </c>
      <c r="E692" s="1">
        <v>0</v>
      </c>
      <c r="F692" s="1">
        <v>0</v>
      </c>
      <c r="G692" s="2">
        <f t="shared" si="10"/>
        <v>146629.06675999999</v>
      </c>
      <c r="H692" s="2">
        <f t="shared" si="11"/>
        <v>0.20999999999912689</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10096872.939999999</v>
      </c>
      <c r="D703" s="1">
        <f>'PR-RAS'!E710</f>
        <v>5699889.6900000004</v>
      </c>
      <c r="E703" s="1">
        <v>0</v>
      </c>
      <c r="F703" s="1">
        <v>0</v>
      </c>
      <c r="G703" s="2">
        <f t="shared" si="10"/>
        <v>15090649.928639999</v>
      </c>
      <c r="H703" s="2">
        <f t="shared" si="11"/>
        <v>0.37000000011175871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116735.08</v>
      </c>
      <c r="D705" s="1">
        <f>'PR-RAS'!E712</f>
        <v>74539.37</v>
      </c>
      <c r="E705" s="1">
        <v>0</v>
      </c>
      <c r="F705" s="1">
        <v>0</v>
      </c>
      <c r="G705" s="2">
        <f t="shared" si="10"/>
        <v>187132.92927999998</v>
      </c>
      <c r="H705" s="2">
        <f t="shared" si="11"/>
        <v>0.44999999999708962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260917.95</v>
      </c>
      <c r="D709" s="1">
        <f>'PR-RAS'!E716</f>
        <v>205327.48</v>
      </c>
      <c r="E709" s="1">
        <v>0</v>
      </c>
      <c r="F709" s="1">
        <v>0</v>
      </c>
      <c r="G709" s="2">
        <f t="shared" si="10"/>
        <v>475473.62027999997</v>
      </c>
      <c r="H709" s="2">
        <f t="shared" si="11"/>
        <v>0.52999999999883585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254843.85</v>
      </c>
      <c r="D710" s="1">
        <f>'PR-RAS'!E717</f>
        <v>184645.5</v>
      </c>
      <c r="E710" s="1">
        <v>0</v>
      </c>
      <c r="F710" s="1">
        <v>0</v>
      </c>
      <c r="G710" s="2">
        <f t="shared" si="10"/>
        <v>442511.60864999995</v>
      </c>
      <c r="H710" s="2">
        <f t="shared" si="11"/>
        <v>0.64999999999417923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3685024.84</v>
      </c>
      <c r="D711" s="1">
        <f>'PR-RAS'!E718</f>
        <v>3082795.2</v>
      </c>
      <c r="E711" s="1">
        <v>0</v>
      </c>
      <c r="F711" s="1">
        <v>0</v>
      </c>
      <c r="G711" s="2">
        <f t="shared" si="10"/>
        <v>6993936.8203999996</v>
      </c>
      <c r="H711" s="2">
        <f t="shared" si="11"/>
        <v>0.36000000033527613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159.87</v>
      </c>
      <c r="D712" s="1">
        <f>'PR-RAS'!E719</f>
        <v>1651.18</v>
      </c>
      <c r="E712" s="1">
        <v>0</v>
      </c>
      <c r="F712" s="1">
        <v>0</v>
      </c>
      <c r="G712" s="2">
        <f t="shared" si="10"/>
        <v>2461.6455299999998</v>
      </c>
      <c r="H712" s="2">
        <f t="shared" si="11"/>
        <v>0.31000000000005912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244407.03</v>
      </c>
      <c r="D713" s="1">
        <f>'PR-RAS'!E720</f>
        <v>144635.07999999999</v>
      </c>
      <c r="E713" s="1">
        <v>0</v>
      </c>
      <c r="F713" s="1">
        <v>0</v>
      </c>
      <c r="G713" s="2">
        <f t="shared" si="10"/>
        <v>379978.15927999996</v>
      </c>
      <c r="H713" s="2">
        <f t="shared" si="11"/>
        <v>0.10999999998603016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127336.18</v>
      </c>
      <c r="D714" s="1">
        <f>'PR-RAS'!E721</f>
        <v>97703.78</v>
      </c>
      <c r="E714" s="1">
        <v>0</v>
      </c>
      <c r="F714" s="1">
        <v>0</v>
      </c>
      <c r="G714" s="2">
        <f t="shared" si="10"/>
        <v>230116.28661999997</v>
      </c>
      <c r="H714" s="2">
        <f t="shared" si="11"/>
        <v>0.39999999999417923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755615.61</v>
      </c>
      <c r="D715" s="1">
        <f>'PR-RAS'!E722</f>
        <v>931285.79</v>
      </c>
      <c r="E715" s="1">
        <v>0</v>
      </c>
      <c r="F715" s="1">
        <v>0</v>
      </c>
      <c r="G715" s="2">
        <f t="shared" si="10"/>
        <v>1869385.6536599998</v>
      </c>
      <c r="H715" s="2">
        <f t="shared" si="11"/>
        <v>0.59999999997671694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2174721.88</v>
      </c>
      <c r="D716" s="1">
        <f>'PR-RAS'!E723</f>
        <v>394959.91</v>
      </c>
      <c r="E716" s="1">
        <v>0</v>
      </c>
      <c r="F716" s="1">
        <v>0</v>
      </c>
      <c r="G716" s="2">
        <f t="shared" si="10"/>
        <v>2119718.8154999996</v>
      </c>
      <c r="H716" s="2">
        <f t="shared" si="11"/>
        <v>0.21000000013737008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164956.35</v>
      </c>
      <c r="D717" s="1">
        <f>'PR-RAS'!E724</f>
        <v>150593.25</v>
      </c>
      <c r="E717" s="1">
        <v>0</v>
      </c>
      <c r="F717" s="1">
        <v>0</v>
      </c>
      <c r="G717" s="2">
        <f t="shared" si="10"/>
        <v>333758.2806</v>
      </c>
      <c r="H717" s="2">
        <f t="shared" si="11"/>
        <v>0.60000000000582077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190138.39</v>
      </c>
      <c r="D718" s="1">
        <f>'PR-RAS'!E725</f>
        <v>197929.02</v>
      </c>
      <c r="E718" s="1">
        <v>0</v>
      </c>
      <c r="F718" s="1">
        <v>0</v>
      </c>
      <c r="G718" s="2">
        <f t="shared" si="10"/>
        <v>420159.44030999992</v>
      </c>
      <c r="H718" s="2">
        <f t="shared" si="11"/>
        <v>0.41000000000349246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247249.58</v>
      </c>
      <c r="D719" s="1">
        <f>'PR-RAS'!E726</f>
        <v>193940.37</v>
      </c>
      <c r="E719" s="1">
        <v>0</v>
      </c>
      <c r="F719" s="1">
        <v>0</v>
      </c>
      <c r="G719" s="2">
        <f t="shared" si="10"/>
        <v>456023.56975999993</v>
      </c>
      <c r="H719" s="2">
        <f t="shared" si="11"/>
        <v>0.79000000000814907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242574.24</v>
      </c>
      <c r="D732" s="1">
        <f>'PR-RAS'!E739</f>
        <v>242574.24</v>
      </c>
      <c r="E732" s="1">
        <v>0</v>
      </c>
      <c r="F732" s="1">
        <v>0</v>
      </c>
      <c r="G732" s="2">
        <f t="shared" si="10"/>
        <v>531965.30831999995</v>
      </c>
      <c r="H732" s="2">
        <f t="shared" si="11"/>
        <v>0.47999999998137355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2610434.77</v>
      </c>
      <c r="D735" s="1">
        <f>'PR-RAS'!E742</f>
        <v>286132.68</v>
      </c>
      <c r="E735" s="1">
        <v>0</v>
      </c>
      <c r="F735" s="1">
        <v>0</v>
      </c>
      <c r="G735" s="2">
        <f t="shared" si="10"/>
        <v>2336101.89542</v>
      </c>
      <c r="H735" s="2">
        <f t="shared" si="11"/>
        <v>0.54999999998835847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262828.14</v>
      </c>
      <c r="D752" s="1">
        <f>'PR-RAS'!E759</f>
        <v>142564.04999999999</v>
      </c>
      <c r="E752" s="1">
        <v>0</v>
      </c>
      <c r="F752" s="1">
        <v>0</v>
      </c>
      <c r="G752" s="2">
        <f t="shared" si="10"/>
        <v>411515.13624000002</v>
      </c>
      <c r="H752" s="2">
        <f t="shared" si="11"/>
        <v>0.19000000000232831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92600.97</v>
      </c>
      <c r="D753" s="1">
        <f>'PR-RAS'!E760</f>
        <v>161520.82</v>
      </c>
      <c r="E753" s="1">
        <v>0</v>
      </c>
      <c r="F753" s="1">
        <v>0</v>
      </c>
      <c r="G753" s="2">
        <f t="shared" si="10"/>
        <v>312563.24271999998</v>
      </c>
      <c r="H753" s="2">
        <f t="shared" si="11"/>
        <v>0.20999999999185093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205080.53</v>
      </c>
      <c r="D756" s="1">
        <f>'PR-RAS'!E763</f>
        <v>225652.47</v>
      </c>
      <c r="E756" s="1">
        <v>0</v>
      </c>
      <c r="F756" s="1">
        <v>0</v>
      </c>
      <c r="G756" s="2">
        <f t="shared" si="10"/>
        <v>495571.02984999999</v>
      </c>
      <c r="H756" s="2">
        <f t="shared" si="11"/>
        <v>0.94000000000232831</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328925.06</v>
      </c>
      <c r="D757" s="1">
        <f>'PR-RAS'!E764</f>
        <v>444754.28</v>
      </c>
      <c r="E757" s="1">
        <v>0</v>
      </c>
      <c r="F757" s="1">
        <v>0</v>
      </c>
      <c r="G757" s="2">
        <f t="shared" si="10"/>
        <v>921135.81672000012</v>
      </c>
      <c r="H757" s="2">
        <f t="shared" si="11"/>
        <v>0.34000000002561137</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20184.21</v>
      </c>
      <c r="D760" s="1">
        <f>'PR-RAS'!E767</f>
        <v>28252.33</v>
      </c>
      <c r="E760" s="1">
        <v>0</v>
      </c>
      <c r="F760" s="1">
        <v>0</v>
      </c>
      <c r="G760" s="2">
        <f t="shared" si="10"/>
        <v>58206.852329999994</v>
      </c>
      <c r="H760" s="2">
        <f t="shared" si="11"/>
        <v>0.54000000000087311</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225000</v>
      </c>
      <c r="E761" s="1">
        <v>0</v>
      </c>
      <c r="F761" s="1">
        <v>0</v>
      </c>
      <c r="G761" s="2">
        <f t="shared" si="10"/>
        <v>342000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290112.65999999997</v>
      </c>
      <c r="D763" s="1">
        <f>'PR-RAS'!E770</f>
        <v>564015.97</v>
      </c>
      <c r="E763" s="1">
        <v>0</v>
      </c>
      <c r="F763" s="1">
        <v>0</v>
      </c>
      <c r="G763" s="2">
        <f t="shared" si="10"/>
        <v>1080626.1851999999</v>
      </c>
      <c r="H763" s="2">
        <f t="shared" si="11"/>
        <v>0.37000000005355105</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200726.51</v>
      </c>
      <c r="D764" s="1">
        <f>'PR-RAS'!E771</f>
        <v>398735.79</v>
      </c>
      <c r="E764" s="1">
        <v>0</v>
      </c>
      <c r="F764" s="1">
        <v>0</v>
      </c>
      <c r="G764" s="2">
        <f t="shared" si="10"/>
        <v>761625.14266999997</v>
      </c>
      <c r="H764" s="2">
        <f t="shared" si="11"/>
        <v>0.70000000001164153</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214110.99</v>
      </c>
      <c r="D767" s="1">
        <f>'PR-RAS'!E774</f>
        <v>770000</v>
      </c>
      <c r="E767" s="1">
        <v>0</v>
      </c>
      <c r="F767" s="1">
        <v>0</v>
      </c>
      <c r="G767" s="2">
        <f t="shared" si="10"/>
        <v>1343649.01834</v>
      </c>
      <c r="H767" s="2">
        <f t="shared" si="11"/>
        <v>1.0000000009313226E-2</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101380.98</v>
      </c>
      <c r="D783" s="1">
        <f>'PR-RAS'!E790</f>
        <v>119102.75</v>
      </c>
      <c r="E783" s="1">
        <v>0</v>
      </c>
      <c r="F783" s="1">
        <v>0</v>
      </c>
      <c r="G783" s="2">
        <f t="shared" si="10"/>
        <v>265556.62735999998</v>
      </c>
      <c r="H783" s="2">
        <f t="shared" si="11"/>
        <v>0.27000000000407454</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9145</v>
      </c>
      <c r="E784" s="1">
        <v>0</v>
      </c>
      <c r="F784" s="1">
        <v>0</v>
      </c>
      <c r="G784" s="2">
        <f t="shared" si="10"/>
        <v>14321.07</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71230.73</v>
      </c>
      <c r="D785" s="1">
        <f>'PR-RAS'!E792</f>
        <v>26415.919999999998</v>
      </c>
      <c r="E785" s="1">
        <v>0</v>
      </c>
      <c r="F785" s="1">
        <v>0</v>
      </c>
      <c r="G785" s="2">
        <f t="shared" si="10"/>
        <v>97265.054879999996</v>
      </c>
      <c r="H785" s="2">
        <f t="shared" si="11"/>
        <v>0.35000000000582077</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325253.65999999997</v>
      </c>
      <c r="D787" s="1">
        <f>'PR-RAS'!E794</f>
        <v>55237.67</v>
      </c>
      <c r="E787" s="1">
        <v>0</v>
      </c>
      <c r="F787" s="1">
        <v>0</v>
      </c>
      <c r="G787" s="2">
        <f t="shared" si="10"/>
        <v>342482.99400000001</v>
      </c>
      <c r="H787" s="2">
        <f t="shared" si="11"/>
        <v>0.6700000000273576</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245103.55</v>
      </c>
      <c r="D788" s="1">
        <f>'PR-RAS'!E795</f>
        <v>441960.23</v>
      </c>
      <c r="E788" s="1">
        <v>0</v>
      </c>
      <c r="F788" s="1">
        <v>0</v>
      </c>
      <c r="G788" s="2">
        <f t="shared" si="10"/>
        <v>888541.89587000001</v>
      </c>
      <c r="H788" s="2">
        <f t="shared" si="11"/>
        <v>0.67999999999301508</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34673.800000000003</v>
      </c>
      <c r="D792" s="1">
        <f>'PR-RAS'!E799</f>
        <v>32049.19</v>
      </c>
      <c r="E792" s="1">
        <v>0</v>
      </c>
      <c r="F792" s="1">
        <v>0</v>
      </c>
      <c r="G792" s="2">
        <f t="shared" si="10"/>
        <v>78128.794379999992</v>
      </c>
      <c r="H792" s="2">
        <f t="shared" si="11"/>
        <v>0.38999999999577994</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16330.32</v>
      </c>
      <c r="D809" s="1">
        <f>'PR-RAS'!E816</f>
        <v>13211.52</v>
      </c>
      <c r="E809" s="1">
        <v>0</v>
      </c>
      <c r="F809" s="1">
        <v>0</v>
      </c>
      <c r="G809" s="2">
        <f t="shared" si="10"/>
        <v>34544.71488</v>
      </c>
      <c r="H809" s="2">
        <f t="shared" si="11"/>
        <v>0.7999999999992724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97409.73</v>
      </c>
      <c r="D810" s="1">
        <f>'PR-RAS'!E817</f>
        <v>100526.73</v>
      </c>
      <c r="E810" s="1">
        <v>0</v>
      </c>
      <c r="F810" s="1">
        <v>0</v>
      </c>
      <c r="G810" s="2">
        <f t="shared" ref="G810:G983" si="18">(B810/1000)*(C810*1+D810*2)</f>
        <v>241456.72071000002</v>
      </c>
      <c r="H810" s="2">
        <f t="shared" ref="H810:H1067" si="19">ABS(C810-ROUND(C810,0))+ABS(D810-ROUND(D810,0))</f>
        <v>0.54000000000814907</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199381.42</v>
      </c>
      <c r="D812" s="1">
        <f>'PR-RAS'!E819</f>
        <v>232285.67</v>
      </c>
      <c r="E812" s="1">
        <v>0</v>
      </c>
      <c r="F812" s="1">
        <v>0</v>
      </c>
      <c r="G812" s="2">
        <f t="shared" si="18"/>
        <v>538465.68836000003</v>
      </c>
      <c r="H812" s="2">
        <f t="shared" si="19"/>
        <v>0.75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65704.25</v>
      </c>
      <c r="D816" s="1">
        <f>'PR-RAS'!E823</f>
        <v>264318.83</v>
      </c>
      <c r="E816" s="1">
        <v>0</v>
      </c>
      <c r="F816" s="1">
        <v>0</v>
      </c>
      <c r="G816" s="2">
        <f t="shared" si="18"/>
        <v>484388.65665000002</v>
      </c>
      <c r="H816" s="2">
        <f t="shared" si="19"/>
        <v>0.41999999998370185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4528026.24</v>
      </c>
      <c r="D817" s="1">
        <f>'PR-RAS'!E824</f>
        <v>5296263.7</v>
      </c>
      <c r="E817" s="1">
        <v>0</v>
      </c>
      <c r="F817" s="1">
        <v>0</v>
      </c>
      <c r="G817" s="2">
        <f t="shared" si="18"/>
        <v>12338371.77024</v>
      </c>
      <c r="H817" s="2">
        <f t="shared" si="19"/>
        <v>0.5400000000372529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51214.79</v>
      </c>
      <c r="D818" s="1">
        <f>'PR-RAS'!E825</f>
        <v>0</v>
      </c>
      <c r="E818" s="1">
        <v>0</v>
      </c>
      <c r="F818" s="1">
        <v>0</v>
      </c>
      <c r="G818" s="2">
        <f t="shared" si="18"/>
        <v>41842.48343</v>
      </c>
      <c r="H818" s="2">
        <f t="shared" si="19"/>
        <v>0.20999999999912689</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128</v>
      </c>
      <c r="D820" s="1">
        <f>'PR-RAS'!E827</f>
        <v>0</v>
      </c>
      <c r="E820" s="1">
        <v>0</v>
      </c>
      <c r="F820" s="1">
        <v>0</v>
      </c>
      <c r="G820" s="2">
        <f t="shared" si="18"/>
        <v>104.83199999999999</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188773.22</v>
      </c>
      <c r="D821" s="1">
        <f>'PR-RAS'!E828</f>
        <v>211608.24</v>
      </c>
      <c r="E821" s="1">
        <v>0</v>
      </c>
      <c r="F821" s="1">
        <v>0</v>
      </c>
      <c r="G821" s="2">
        <f t="shared" si="18"/>
        <v>501831.55399999995</v>
      </c>
      <c r="H821" s="2">
        <f t="shared" si="19"/>
        <v>0.45999999999185093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69.75</v>
      </c>
      <c r="D822" s="1">
        <f>'PR-RAS'!E829</f>
        <v>0</v>
      </c>
      <c r="E822" s="1">
        <v>0</v>
      </c>
      <c r="F822" s="1">
        <v>0</v>
      </c>
      <c r="G822" s="2">
        <f t="shared" si="18"/>
        <v>57.264749999999999</v>
      </c>
      <c r="H822" s="2">
        <f t="shared" si="19"/>
        <v>0.25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59725.27</v>
      </c>
      <c r="D823" s="1">
        <f>'PR-RAS'!E830</f>
        <v>59000</v>
      </c>
      <c r="E823" s="1">
        <v>0</v>
      </c>
      <c r="F823" s="1">
        <v>0</v>
      </c>
      <c r="G823" s="2">
        <f t="shared" si="18"/>
        <v>146090.17193999997</v>
      </c>
      <c r="H823" s="2">
        <f t="shared" si="19"/>
        <v>0.26999999999679858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1975.93</v>
      </c>
      <c r="D839" s="1">
        <f>'PR-RAS'!E846</f>
        <v>5987.26</v>
      </c>
      <c r="E839" s="1">
        <v>0</v>
      </c>
      <c r="F839" s="1">
        <v>0</v>
      </c>
      <c r="G839" s="2">
        <f t="shared" si="18"/>
        <v>11690.4771</v>
      </c>
      <c r="H839" s="2">
        <f t="shared" si="19"/>
        <v>0.33000000000015461</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135651.99</v>
      </c>
      <c r="E845" s="1">
        <v>0</v>
      </c>
      <c r="F845" s="1">
        <v>0</v>
      </c>
      <c r="G845" s="2">
        <f t="shared" si="18"/>
        <v>228980.55911999999</v>
      </c>
      <c r="H845" s="2">
        <f t="shared" si="19"/>
        <v>1.0000000009313226E-2</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1291547.54</v>
      </c>
      <c r="D851" s="1">
        <f>'PR-RAS'!E858</f>
        <v>1277011.81</v>
      </c>
      <c r="E851" s="1">
        <v>0</v>
      </c>
      <c r="F851" s="1">
        <v>0</v>
      </c>
      <c r="G851" s="2">
        <f t="shared" si="18"/>
        <v>3268735.486</v>
      </c>
      <c r="H851" s="2">
        <f t="shared" si="19"/>
        <v>0.64999999990686774</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194622.23</v>
      </c>
      <c r="D879" s="1">
        <f>'PR-RAS'!E886</f>
        <v>5468401.8799999999</v>
      </c>
      <c r="E879" s="1">
        <v>0</v>
      </c>
      <c r="F879" s="1">
        <v>0</v>
      </c>
      <c r="G879" s="2">
        <f t="shared" si="18"/>
        <v>9773392.0192200001</v>
      </c>
      <c r="H879" s="2">
        <f t="shared" si="19"/>
        <v>0.35000000012223609</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1749133.19</v>
      </c>
      <c r="D918" s="1">
        <f>'PR-RAS'!E925</f>
        <v>3228293.91</v>
      </c>
      <c r="E918" s="1">
        <v>0</v>
      </c>
      <c r="F918" s="1">
        <v>0</v>
      </c>
      <c r="G918" s="2">
        <f t="shared" si="18"/>
        <v>7524646.1661700001</v>
      </c>
      <c r="H918" s="2">
        <f t="shared" si="19"/>
        <v>0.27999999979510903</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221204.64</v>
      </c>
      <c r="D940" s="1">
        <f>'PR-RAS'!E947</f>
        <v>221204.63</v>
      </c>
      <c r="E940" s="1">
        <v>0</v>
      </c>
      <c r="F940" s="1">
        <v>0</v>
      </c>
      <c r="G940" s="2">
        <f t="shared" si="18"/>
        <v>623133.45209999999</v>
      </c>
      <c r="H940" s="2">
        <f t="shared" si="19"/>
        <v>0.72999999998137355</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7191847.1600000001</v>
      </c>
      <c r="D947" s="1">
        <f>'PR-RAS'!E954</f>
        <v>997802.4</v>
      </c>
      <c r="E947" s="1">
        <v>0</v>
      </c>
      <c r="F947" s="1">
        <v>0</v>
      </c>
      <c r="G947" s="2">
        <f t="shared" si="18"/>
        <v>8691329.5541600008</v>
      </c>
      <c r="H947" s="2">
        <f t="shared" si="19"/>
        <v>0.56000000017229468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525601.41</v>
      </c>
      <c r="D962" s="1">
        <f>'PR-RAS'!E969</f>
        <v>528255.86</v>
      </c>
      <c r="E962" s="1">
        <v>0</v>
      </c>
      <c r="F962" s="1">
        <v>0</v>
      </c>
      <c r="G962" s="2">
        <f t="shared" si="18"/>
        <v>1520410.7179299998</v>
      </c>
      <c r="H962" s="2">
        <f t="shared" si="19"/>
        <v>0.55000000004656613</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338515360.94999999</v>
      </c>
      <c r="D984" s="6">
        <f>BILANCA!E6</f>
        <v>263868785.58999997</v>
      </c>
      <c r="E984" s="6">
        <v>0</v>
      </c>
      <c r="F984" s="6">
        <v>0</v>
      </c>
      <c r="G984" s="7">
        <f t="shared" ref="G984:G1241" si="22">B984/1000*C984+B984/500*D984</f>
        <v>866252.93212999997</v>
      </c>
      <c r="H984" s="7">
        <f t="shared" si="19"/>
        <v>0.46000003814697266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252563008.35999998</v>
      </c>
      <c r="D985" s="1">
        <f>BILANCA!E7</f>
        <v>174989514.35999998</v>
      </c>
      <c r="E985" s="1">
        <v>0</v>
      </c>
      <c r="F985" s="1">
        <v>0</v>
      </c>
      <c r="G985" s="2">
        <f t="shared" si="22"/>
        <v>1205084.0741599998</v>
      </c>
      <c r="H985" s="2">
        <f t="shared" si="19"/>
        <v>0.71999996900558472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27174167.960000001</v>
      </c>
      <c r="D986" s="1">
        <f>BILANCA!E8</f>
        <v>30985315.119999997</v>
      </c>
      <c r="E986" s="1">
        <v>0</v>
      </c>
      <c r="F986" s="1">
        <v>0</v>
      </c>
      <c r="G986" s="2">
        <f t="shared" si="22"/>
        <v>267434.3946</v>
      </c>
      <c r="H986" s="2">
        <f t="shared" si="19"/>
        <v>0.15999999642372131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23295610.399999999</v>
      </c>
      <c r="D987" s="1">
        <f>BILANCA!E9</f>
        <v>23578880.43</v>
      </c>
      <c r="E987" s="1">
        <v>0</v>
      </c>
      <c r="F987" s="1">
        <v>0</v>
      </c>
      <c r="G987" s="2">
        <f t="shared" si="22"/>
        <v>281813.48504</v>
      </c>
      <c r="H987" s="2">
        <f t="shared" si="19"/>
        <v>0.82999999821186066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15035407.27</v>
      </c>
      <c r="D988" s="1">
        <f>BILANCA!E10</f>
        <v>19065161.07</v>
      </c>
      <c r="E988" s="1">
        <v>0</v>
      </c>
      <c r="F988" s="1">
        <v>0</v>
      </c>
      <c r="G988" s="2">
        <f t="shared" si="22"/>
        <v>265828.64705000003</v>
      </c>
      <c r="H988" s="2">
        <f t="shared" si="19"/>
        <v>0.33999999985098839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11156849.710000001</v>
      </c>
      <c r="D989" s="1">
        <f>BILANCA!E11</f>
        <v>11658726.380000001</v>
      </c>
      <c r="E989" s="1">
        <v>0</v>
      </c>
      <c r="F989" s="1">
        <v>0</v>
      </c>
      <c r="G989" s="2">
        <f t="shared" si="22"/>
        <v>206845.81482000003</v>
      </c>
      <c r="H989" s="2">
        <f t="shared" si="19"/>
        <v>0.66999999992549419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216241042.82999998</v>
      </c>
      <c r="D990" s="1">
        <f>BILANCA!E12</f>
        <v>134215678.25999999</v>
      </c>
      <c r="E990" s="1">
        <v>0</v>
      </c>
      <c r="F990" s="1">
        <v>0</v>
      </c>
      <c r="G990" s="2">
        <f t="shared" si="22"/>
        <v>3392706.7954500001</v>
      </c>
      <c r="H990" s="2">
        <f t="shared" si="19"/>
        <v>0.43000000715255737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186961479.11999997</v>
      </c>
      <c r="D991" s="1">
        <f>BILANCA!E13</f>
        <v>114297641.25</v>
      </c>
      <c r="E991" s="1">
        <v>0</v>
      </c>
      <c r="F991" s="1">
        <v>0</v>
      </c>
      <c r="G991" s="2">
        <f t="shared" si="22"/>
        <v>3324454.09296</v>
      </c>
      <c r="H991" s="2">
        <f t="shared" si="19"/>
        <v>0.36999997496604919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196272.69</v>
      </c>
      <c r="D992" s="1">
        <f>BILANCA!E14</f>
        <v>163624.69</v>
      </c>
      <c r="E992" s="1">
        <v>0</v>
      </c>
      <c r="F992" s="1">
        <v>0</v>
      </c>
      <c r="G992" s="2">
        <f t="shared" si="22"/>
        <v>4711.6986299999999</v>
      </c>
      <c r="H992" s="2">
        <f t="shared" si="19"/>
        <v>0.61999999999534339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215787522.66999999</v>
      </c>
      <c r="D993" s="1">
        <f>BILANCA!E15</f>
        <v>140428285.41</v>
      </c>
      <c r="E993" s="1">
        <v>0</v>
      </c>
      <c r="F993" s="1">
        <v>0</v>
      </c>
      <c r="G993" s="2">
        <f t="shared" si="22"/>
        <v>4966440.9348999998</v>
      </c>
      <c r="H993" s="2">
        <f t="shared" si="19"/>
        <v>0.74000000953674316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540826.97</v>
      </c>
      <c r="D994" s="1">
        <f>BILANCA!E16</f>
        <v>416679.09</v>
      </c>
      <c r="E994" s="1">
        <v>0</v>
      </c>
      <c r="F994" s="1">
        <v>0</v>
      </c>
      <c r="G994" s="2">
        <f t="shared" si="22"/>
        <v>15116.036649999998</v>
      </c>
      <c r="H994" s="2">
        <f t="shared" si="19"/>
        <v>0.12000000005355105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27819280.219999999</v>
      </c>
      <c r="D995" s="1">
        <f>BILANCA!E17</f>
        <v>25663018.43</v>
      </c>
      <c r="E995" s="1">
        <v>0</v>
      </c>
      <c r="F995" s="1">
        <v>0</v>
      </c>
      <c r="G995" s="2">
        <f t="shared" si="22"/>
        <v>949743.8049600001</v>
      </c>
      <c r="H995" s="2">
        <f t="shared" si="19"/>
        <v>0.64999999850988388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57382423.43</v>
      </c>
      <c r="D996" s="1">
        <f>BILANCA!E18</f>
        <v>52373966.369999997</v>
      </c>
      <c r="E996" s="1">
        <v>0</v>
      </c>
      <c r="F996" s="1">
        <v>0</v>
      </c>
      <c r="G996" s="2">
        <f t="shared" si="22"/>
        <v>2107694.6302099996</v>
      </c>
      <c r="H996" s="2">
        <f t="shared" si="19"/>
        <v>0.79999999701976776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21431872.440000005</v>
      </c>
      <c r="D997" s="1">
        <f>BILANCA!E19</f>
        <v>10615077.819999993</v>
      </c>
      <c r="E997" s="1">
        <v>0</v>
      </c>
      <c r="F997" s="1">
        <v>0</v>
      </c>
      <c r="G997" s="2">
        <f t="shared" si="22"/>
        <v>597268.39311999991</v>
      </c>
      <c r="H997" s="2">
        <f t="shared" si="19"/>
        <v>0.62000001221895218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17572652.739999998</v>
      </c>
      <c r="D998" s="1">
        <f>BILANCA!E20</f>
        <v>15824371.810000001</v>
      </c>
      <c r="E998" s="1">
        <v>0</v>
      </c>
      <c r="F998" s="1">
        <v>0</v>
      </c>
      <c r="G998" s="2">
        <f t="shared" si="22"/>
        <v>738320.94539999997</v>
      </c>
      <c r="H998" s="2">
        <f t="shared" si="19"/>
        <v>0.45000000111758709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1398851.76</v>
      </c>
      <c r="D999" s="1">
        <f>BILANCA!E21</f>
        <v>1355389.06</v>
      </c>
      <c r="E999" s="1">
        <v>0</v>
      </c>
      <c r="F999" s="1">
        <v>0</v>
      </c>
      <c r="G999" s="2">
        <f t="shared" si="22"/>
        <v>65754.078080000007</v>
      </c>
      <c r="H999" s="2">
        <f t="shared" si="19"/>
        <v>0.30000000004656613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5357707.46</v>
      </c>
      <c r="D1000" s="1">
        <f>BILANCA!E22</f>
        <v>4561296.46</v>
      </c>
      <c r="E1000" s="1">
        <v>0</v>
      </c>
      <c r="F1000" s="1">
        <v>0</v>
      </c>
      <c r="G1000" s="2">
        <f t="shared" si="22"/>
        <v>246165.10646000001</v>
      </c>
      <c r="H1000" s="2">
        <f t="shared" si="19"/>
        <v>0.91999999992549419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36701932.75</v>
      </c>
      <c r="D1001" s="1">
        <f>BILANCA!E23</f>
        <v>14165058.67</v>
      </c>
      <c r="E1001" s="1">
        <v>0</v>
      </c>
      <c r="F1001" s="1">
        <v>0</v>
      </c>
      <c r="G1001" s="2">
        <f t="shared" si="22"/>
        <v>1170576.9016199999</v>
      </c>
      <c r="H1001" s="2">
        <f t="shared" si="19"/>
        <v>0.58000000007450581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12341765.01</v>
      </c>
      <c r="D1002" s="1">
        <f>BILANCA!E24</f>
        <v>2216587.9700000002</v>
      </c>
      <c r="E1002" s="1">
        <v>0</v>
      </c>
      <c r="F1002" s="1">
        <v>0</v>
      </c>
      <c r="G1002" s="2">
        <f t="shared" si="22"/>
        <v>318723.87805</v>
      </c>
      <c r="H1002" s="2">
        <f t="shared" si="19"/>
        <v>3.9999999571591616E-2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1227197.73</v>
      </c>
      <c r="D1003" s="1">
        <f>BILANCA!E25</f>
        <v>1249717.48</v>
      </c>
      <c r="E1003" s="1">
        <v>0</v>
      </c>
      <c r="F1003" s="1">
        <v>0</v>
      </c>
      <c r="G1003" s="2">
        <f t="shared" si="22"/>
        <v>74532.6538</v>
      </c>
      <c r="H1003" s="2">
        <f t="shared" si="19"/>
        <v>0.75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11236453.17</v>
      </c>
      <c r="D1004" s="1">
        <f>BILANCA!E26</f>
        <v>9044642.5700000003</v>
      </c>
      <c r="E1004" s="1">
        <v>0</v>
      </c>
      <c r="F1004" s="1">
        <v>0</v>
      </c>
      <c r="G1004" s="2">
        <f t="shared" si="22"/>
        <v>615840.50451</v>
      </c>
      <c r="H1004" s="2">
        <f t="shared" si="19"/>
        <v>0.59999999962747097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64404688.18</v>
      </c>
      <c r="D1006" s="1">
        <f>BILANCA!E28</f>
        <v>37801986.200000003</v>
      </c>
      <c r="E1006" s="1">
        <v>0</v>
      </c>
      <c r="F1006" s="1">
        <v>0</v>
      </c>
      <c r="G1006" s="2">
        <f t="shared" si="22"/>
        <v>3220199.1933399998</v>
      </c>
      <c r="H1006" s="2">
        <f t="shared" si="19"/>
        <v>0.38000000268220901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2438873.5300000003</v>
      </c>
      <c r="D1007" s="1">
        <f>BILANCA!E29</f>
        <v>4283249.6300000008</v>
      </c>
      <c r="E1007" s="1">
        <v>0</v>
      </c>
      <c r="F1007" s="1">
        <v>0</v>
      </c>
      <c r="G1007" s="2">
        <f t="shared" si="22"/>
        <v>264128.94696000003</v>
      </c>
      <c r="H1007" s="2">
        <f t="shared" si="19"/>
        <v>0.83999999891966581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7266705.2400000002</v>
      </c>
      <c r="D1008" s="1">
        <f>BILANCA!E30</f>
        <v>9285595.5099999998</v>
      </c>
      <c r="E1008" s="1">
        <v>0</v>
      </c>
      <c r="F1008" s="1">
        <v>0</v>
      </c>
      <c r="G1008" s="2">
        <f t="shared" si="22"/>
        <v>645947.40650000004</v>
      </c>
      <c r="H1008" s="2">
        <f t="shared" si="19"/>
        <v>0.73000000044703484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373918.47</v>
      </c>
      <c r="D1010" s="1">
        <f>BILANCA!E32</f>
        <v>373918.47</v>
      </c>
      <c r="E1010" s="1">
        <v>0</v>
      </c>
      <c r="F1010" s="1">
        <v>0</v>
      </c>
      <c r="G1010" s="2">
        <f t="shared" si="22"/>
        <v>30287.396069999999</v>
      </c>
      <c r="H1010" s="2">
        <f t="shared" si="19"/>
        <v>0.93999999994412065</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5201750.18</v>
      </c>
      <c r="D1012" s="1">
        <f>BILANCA!E34</f>
        <v>5376264.3499999996</v>
      </c>
      <c r="E1012" s="1">
        <v>0</v>
      </c>
      <c r="F1012" s="1">
        <v>0</v>
      </c>
      <c r="G1012" s="2">
        <f t="shared" si="22"/>
        <v>462674.08752</v>
      </c>
      <c r="H1012" s="2">
        <f t="shared" si="19"/>
        <v>0.52999999932944775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3981738.4299999997</v>
      </c>
      <c r="D1013" s="1">
        <f>BILANCA!E35</f>
        <v>4146638.73</v>
      </c>
      <c r="E1013" s="1">
        <v>0</v>
      </c>
      <c r="F1013" s="1">
        <v>0</v>
      </c>
      <c r="G1013" s="2">
        <f t="shared" si="22"/>
        <v>368250.4767</v>
      </c>
      <c r="H1013" s="2">
        <f t="shared" si="19"/>
        <v>0.69999999972060323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2798968.04</v>
      </c>
      <c r="D1014" s="1">
        <f>BILANCA!E36</f>
        <v>2928184.03</v>
      </c>
      <c r="E1014" s="1">
        <v>0</v>
      </c>
      <c r="F1014" s="1">
        <v>0</v>
      </c>
      <c r="G1014" s="2">
        <f t="shared" si="22"/>
        <v>268315.4191</v>
      </c>
      <c r="H1014" s="2">
        <f t="shared" si="19"/>
        <v>6.9999999832361937E-2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534324.25</v>
      </c>
      <c r="D1015" s="1">
        <f>BILANCA!E37</f>
        <v>501272.67</v>
      </c>
      <c r="E1015" s="1">
        <v>0</v>
      </c>
      <c r="F1015" s="1">
        <v>0</v>
      </c>
      <c r="G1015" s="2">
        <f t="shared" si="22"/>
        <v>49179.826880000001</v>
      </c>
      <c r="H1015" s="2">
        <f t="shared" si="19"/>
        <v>0.58000000001629815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2041267.89</v>
      </c>
      <c r="D1016" s="1">
        <f>BILANCA!E38</f>
        <v>2178618.81</v>
      </c>
      <c r="E1016" s="1">
        <v>0</v>
      </c>
      <c r="F1016" s="1">
        <v>0</v>
      </c>
      <c r="G1016" s="2">
        <f t="shared" si="22"/>
        <v>211150.68183000002</v>
      </c>
      <c r="H1016" s="2">
        <f t="shared" si="19"/>
        <v>0.30000000004656613</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582.32000000000005</v>
      </c>
      <c r="D1017" s="1">
        <f>BILANCA!E39</f>
        <v>582.32000000000005</v>
      </c>
      <c r="E1017" s="1">
        <v>0</v>
      </c>
      <c r="F1017" s="1">
        <v>0</v>
      </c>
      <c r="G1017" s="2">
        <f t="shared" si="22"/>
        <v>59.396640000000012</v>
      </c>
      <c r="H1017" s="2">
        <f t="shared" si="19"/>
        <v>0.64000000000010004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1393404.07</v>
      </c>
      <c r="D1018" s="1">
        <f>BILANCA!E40</f>
        <v>1462019.1</v>
      </c>
      <c r="E1018" s="1">
        <v>0</v>
      </c>
      <c r="F1018" s="1">
        <v>0</v>
      </c>
      <c r="G1018" s="2">
        <f t="shared" si="22"/>
        <v>151110.47945000001</v>
      </c>
      <c r="H1018" s="2">
        <f t="shared" si="19"/>
        <v>0.17000000015832484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406.80999999999995</v>
      </c>
      <c r="D1019" s="1">
        <f>BILANCA!E41</f>
        <v>406.80999999999995</v>
      </c>
      <c r="E1019" s="1">
        <v>0</v>
      </c>
      <c r="F1019" s="1">
        <v>0</v>
      </c>
      <c r="G1019" s="2">
        <f t="shared" si="22"/>
        <v>43.935479999999991</v>
      </c>
      <c r="H1019" s="2">
        <f t="shared" si="19"/>
        <v>0.38000000000010914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2324.02</v>
      </c>
      <c r="D1020" s="1">
        <f>BILANCA!E42</f>
        <v>2324.02</v>
      </c>
      <c r="E1020" s="1">
        <v>0</v>
      </c>
      <c r="F1020" s="1">
        <v>0</v>
      </c>
      <c r="G1020" s="2">
        <f t="shared" si="22"/>
        <v>257.96621999999996</v>
      </c>
      <c r="H1020" s="2">
        <f t="shared" si="19"/>
        <v>3.999999999996362E-2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1917.21</v>
      </c>
      <c r="D1022" s="1">
        <f>BILANCA!E44</f>
        <v>1917.21</v>
      </c>
      <c r="E1022" s="1">
        <v>0</v>
      </c>
      <c r="F1022" s="1">
        <v>0</v>
      </c>
      <c r="G1022" s="2">
        <f t="shared" si="22"/>
        <v>224.31357000000003</v>
      </c>
      <c r="H1022" s="2">
        <f t="shared" si="19"/>
        <v>0.42000000000007276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1426672.5</v>
      </c>
      <c r="D1023" s="1">
        <f>BILANCA!E45</f>
        <v>872664.02</v>
      </c>
      <c r="E1023" s="1">
        <v>0</v>
      </c>
      <c r="F1023" s="1">
        <v>0</v>
      </c>
      <c r="G1023" s="2">
        <f t="shared" si="22"/>
        <v>126880.02160000001</v>
      </c>
      <c r="H1023" s="2">
        <f t="shared" si="19"/>
        <v>0.52000000001862645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4924472.13</v>
      </c>
      <c r="D1025" s="1">
        <f>BILANCA!E47</f>
        <v>3038744.95</v>
      </c>
      <c r="E1025" s="1">
        <v>0</v>
      </c>
      <c r="F1025" s="1">
        <v>0</v>
      </c>
      <c r="G1025" s="2">
        <f t="shared" si="22"/>
        <v>462082.40526000003</v>
      </c>
      <c r="H1025" s="2">
        <f t="shared" si="19"/>
        <v>0.17999999970197678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120435</v>
      </c>
      <c r="D1026" s="1">
        <f>BILANCA!E48</f>
        <v>120435</v>
      </c>
      <c r="E1026" s="1">
        <v>0</v>
      </c>
      <c r="F1026" s="1">
        <v>0</v>
      </c>
      <c r="G1026" s="2">
        <f t="shared" si="22"/>
        <v>15536.115</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400356.45</v>
      </c>
      <c r="D1027" s="1">
        <f>BILANCA!E49</f>
        <v>433946.02</v>
      </c>
      <c r="E1027" s="1">
        <v>0</v>
      </c>
      <c r="F1027" s="1">
        <v>0</v>
      </c>
      <c r="G1027" s="2">
        <f t="shared" si="22"/>
        <v>55802.933559999998</v>
      </c>
      <c r="H1027" s="2">
        <f t="shared" si="19"/>
        <v>0.47000000003026798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4018591.08</v>
      </c>
      <c r="D1028" s="1">
        <f>BILANCA!E50</f>
        <v>2720461.95</v>
      </c>
      <c r="E1028" s="1">
        <v>0</v>
      </c>
      <c r="F1028" s="1">
        <v>0</v>
      </c>
      <c r="G1028" s="2">
        <f t="shared" si="22"/>
        <v>425678.1741</v>
      </c>
      <c r="H1028" s="2">
        <f t="shared" si="19"/>
        <v>0.12999999988824129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597.25</v>
      </c>
      <c r="D1029" s="1">
        <f>BILANCA!E51</f>
        <v>597.25</v>
      </c>
      <c r="E1029" s="1">
        <v>0</v>
      </c>
      <c r="F1029" s="1">
        <v>0</v>
      </c>
      <c r="G1029" s="2">
        <f t="shared" si="22"/>
        <v>82.42049999999999</v>
      </c>
      <c r="H1029" s="2">
        <f t="shared" si="19"/>
        <v>0.5</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41751.030000000261</v>
      </c>
      <c r="D1030" s="1">
        <f>BILANCA!E52</f>
        <v>409.00999999977648</v>
      </c>
      <c r="E1030" s="1">
        <v>0</v>
      </c>
      <c r="F1030" s="1">
        <v>0</v>
      </c>
      <c r="G1030" s="2">
        <f t="shared" si="22"/>
        <v>2000.745349999991</v>
      </c>
      <c r="H1030" s="2">
        <f t="shared" si="19"/>
        <v>4.0000000037252903E-2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109731.09</v>
      </c>
      <c r="D1031" s="1">
        <f>BILANCA!E53</f>
        <v>70518.679999999993</v>
      </c>
      <c r="E1031" s="1">
        <v>0</v>
      </c>
      <c r="F1031" s="1">
        <v>0</v>
      </c>
      <c r="G1031" s="2">
        <f t="shared" si="22"/>
        <v>12036.8856</v>
      </c>
      <c r="H1031" s="2">
        <f t="shared" si="19"/>
        <v>0.41000000000349246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6452965.9900000002</v>
      </c>
      <c r="D1032" s="1">
        <f>BILANCA!E54</f>
        <v>4478609.84</v>
      </c>
      <c r="E1032" s="1">
        <v>0</v>
      </c>
      <c r="F1032" s="1">
        <v>0</v>
      </c>
      <c r="G1032" s="2">
        <f t="shared" si="22"/>
        <v>755099.0978300001</v>
      </c>
      <c r="H1032" s="2">
        <f t="shared" si="19"/>
        <v>0.16999999992549419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6520946.0499999998</v>
      </c>
      <c r="D1033" s="1">
        <f>BILANCA!E55</f>
        <v>4548719.51</v>
      </c>
      <c r="E1033" s="1">
        <v>0</v>
      </c>
      <c r="F1033" s="1">
        <v>0</v>
      </c>
      <c r="G1033" s="2">
        <f t="shared" si="22"/>
        <v>780919.25349999999</v>
      </c>
      <c r="H1033" s="2">
        <f t="shared" si="19"/>
        <v>0.5400000000372529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5103948.1700000009</v>
      </c>
      <c r="D1034" s="1">
        <f>BILANCA!E56</f>
        <v>8582199.7800000012</v>
      </c>
      <c r="E1034" s="1">
        <v>0</v>
      </c>
      <c r="F1034" s="1">
        <v>0</v>
      </c>
      <c r="G1034" s="2">
        <f t="shared" si="22"/>
        <v>1135685.7342300001</v>
      </c>
      <c r="H1034" s="2">
        <f t="shared" si="19"/>
        <v>0.38999999966472387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4389867.55</v>
      </c>
      <c r="D1035" s="1">
        <f>BILANCA!E57</f>
        <v>7909584.8600000003</v>
      </c>
      <c r="E1035" s="1">
        <v>0</v>
      </c>
      <c r="F1035" s="1">
        <v>0</v>
      </c>
      <c r="G1035" s="2">
        <f t="shared" si="22"/>
        <v>1050869.9380399999</v>
      </c>
      <c r="H1035" s="2">
        <f t="shared" si="19"/>
        <v>0.58999999985098839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520059.44</v>
      </c>
      <c r="D1036" s="1">
        <f>BILANCA!E58</f>
        <v>512202.52</v>
      </c>
      <c r="E1036" s="1">
        <v>0</v>
      </c>
      <c r="F1036" s="1">
        <v>0</v>
      </c>
      <c r="G1036" s="2">
        <f t="shared" si="22"/>
        <v>81856.617440000002</v>
      </c>
      <c r="H1036" s="2">
        <f t="shared" si="19"/>
        <v>0.91999999998370185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158673.65</v>
      </c>
      <c r="D1039" s="1">
        <f>BILANCA!E61</f>
        <v>160412.4</v>
      </c>
      <c r="E1039" s="1">
        <v>0</v>
      </c>
      <c r="F1039" s="1">
        <v>0</v>
      </c>
      <c r="G1039" s="2">
        <f t="shared" si="22"/>
        <v>26851.913199999999</v>
      </c>
      <c r="H1039" s="2">
        <f t="shared" si="19"/>
        <v>0.75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35347.53</v>
      </c>
      <c r="D1040" s="1">
        <f>BILANCA!E62</f>
        <v>0</v>
      </c>
      <c r="E1040" s="1">
        <v>0</v>
      </c>
      <c r="F1040" s="1">
        <v>0</v>
      </c>
      <c r="G1040" s="2">
        <f t="shared" si="22"/>
        <v>2014.8092099999999</v>
      </c>
      <c r="H1040" s="2">
        <f t="shared" si="19"/>
        <v>0.47000000000116415</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4001501.12</v>
      </c>
      <c r="D1041" s="1">
        <f>BILANCA!E63</f>
        <v>1205314.94</v>
      </c>
      <c r="E1041" s="1">
        <v>0</v>
      </c>
      <c r="F1041" s="1">
        <v>0</v>
      </c>
      <c r="G1041" s="2">
        <f t="shared" si="22"/>
        <v>371903.598</v>
      </c>
      <c r="H1041" s="2">
        <f t="shared" si="19"/>
        <v>0.18000000016763806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3322688.84</v>
      </c>
      <c r="D1042" s="1">
        <f>BILANCA!E64</f>
        <v>586950.88</v>
      </c>
      <c r="E1042" s="1">
        <v>0</v>
      </c>
      <c r="F1042" s="1">
        <v>0</v>
      </c>
      <c r="G1042" s="2">
        <f t="shared" si="22"/>
        <v>265298.84539999999</v>
      </c>
      <c r="H1042" s="2">
        <f t="shared" si="19"/>
        <v>0.280000000144355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678812.28</v>
      </c>
      <c r="D1045" s="1">
        <f>BILANCA!E67</f>
        <v>618364.06000000006</v>
      </c>
      <c r="E1045" s="1">
        <v>0</v>
      </c>
      <c r="F1045" s="1">
        <v>0</v>
      </c>
      <c r="G1045" s="2">
        <f t="shared" si="22"/>
        <v>118763.5048</v>
      </c>
      <c r="H1045" s="2">
        <f t="shared" si="19"/>
        <v>0.34000000008381903</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85952352.590000004</v>
      </c>
      <c r="D1046" s="1">
        <f>BILANCA!E68</f>
        <v>88879271.229999989</v>
      </c>
      <c r="E1046" s="1">
        <v>0</v>
      </c>
      <c r="F1046" s="1">
        <v>0</v>
      </c>
      <c r="G1046" s="2">
        <f t="shared" si="22"/>
        <v>16613786.388149999</v>
      </c>
      <c r="H1046" s="2">
        <f t="shared" si="19"/>
        <v>0.63999998569488525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32956077.73</v>
      </c>
      <c r="D1047" s="1">
        <f>BILANCA!E69</f>
        <v>40286484.75</v>
      </c>
      <c r="E1047" s="1">
        <v>0</v>
      </c>
      <c r="F1047" s="1">
        <v>0</v>
      </c>
      <c r="G1047" s="2">
        <f t="shared" si="22"/>
        <v>7265859.0227200007</v>
      </c>
      <c r="H1047" s="2">
        <f t="shared" si="19"/>
        <v>0.51999999955296516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32934527.73</v>
      </c>
      <c r="D1048" s="1">
        <f>BILANCA!E70</f>
        <v>40269408.530000001</v>
      </c>
      <c r="E1048" s="1">
        <v>0</v>
      </c>
      <c r="F1048" s="1">
        <v>0</v>
      </c>
      <c r="G1048" s="2">
        <f t="shared" si="22"/>
        <v>7375767.4113500006</v>
      </c>
      <c r="H1048" s="2">
        <f t="shared" si="19"/>
        <v>0.73999999836087227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7555.98</v>
      </c>
      <c r="D1049" s="1">
        <f>BILANCA!E71</f>
        <v>74963.009999999995</v>
      </c>
      <c r="E1049" s="1">
        <v>0</v>
      </c>
      <c r="F1049" s="1">
        <v>0</v>
      </c>
      <c r="G1049" s="2">
        <f t="shared" si="22"/>
        <v>10393.812</v>
      </c>
      <c r="H1049" s="2">
        <f t="shared" si="19"/>
        <v>2.9999999995197868E-2</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32924862.760000002</v>
      </c>
      <c r="D1050" s="1">
        <f>BILANCA!E72</f>
        <v>40194262.57</v>
      </c>
      <c r="E1050" s="1">
        <v>0</v>
      </c>
      <c r="F1050" s="1">
        <v>0</v>
      </c>
      <c r="G1050" s="2">
        <f t="shared" si="22"/>
        <v>7591996.9893000005</v>
      </c>
      <c r="H1050" s="2">
        <f t="shared" si="19"/>
        <v>0.66999999806284904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2108.9899999999998</v>
      </c>
      <c r="D1052" s="1">
        <f>BILANCA!E74</f>
        <v>182.95</v>
      </c>
      <c r="E1052" s="1">
        <v>0</v>
      </c>
      <c r="F1052" s="1">
        <v>0</v>
      </c>
      <c r="G1052" s="2">
        <f t="shared" si="22"/>
        <v>170.76740999999998</v>
      </c>
      <c r="H1052" s="2">
        <f t="shared" si="19"/>
        <v>6.0000000000229647E-2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35</v>
      </c>
      <c r="D1053" s="1">
        <f>BILANCA!E75</f>
        <v>35</v>
      </c>
      <c r="E1053" s="1">
        <v>0</v>
      </c>
      <c r="F1053" s="1">
        <v>0</v>
      </c>
      <c r="G1053" s="2">
        <f t="shared" si="22"/>
        <v>7.3500000000000005</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21515</v>
      </c>
      <c r="D1054" s="1">
        <f>BILANCA!E76</f>
        <v>17041.22</v>
      </c>
      <c r="E1054" s="1">
        <v>0</v>
      </c>
      <c r="F1054" s="1">
        <v>0</v>
      </c>
      <c r="G1054" s="2">
        <f t="shared" si="22"/>
        <v>3947.41824</v>
      </c>
      <c r="H1054" s="2">
        <f t="shared" si="19"/>
        <v>0.22000000000116415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2556513.4500000002</v>
      </c>
      <c r="D1056" s="1">
        <f>BILANCA!E78</f>
        <v>1565052.2</v>
      </c>
      <c r="E1056" s="1">
        <v>0</v>
      </c>
      <c r="F1056" s="1">
        <v>0</v>
      </c>
      <c r="G1056" s="2">
        <f t="shared" si="22"/>
        <v>415123.10304999998</v>
      </c>
      <c r="H1056" s="2">
        <f t="shared" si="19"/>
        <v>0.65000000013969839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902392.65</v>
      </c>
      <c r="D1057" s="1">
        <f>BILANCA!E79</f>
        <v>716700.74</v>
      </c>
      <c r="E1057" s="1">
        <v>0</v>
      </c>
      <c r="F1057" s="1">
        <v>0</v>
      </c>
      <c r="G1057" s="2">
        <f t="shared" si="22"/>
        <v>172848.76561999999</v>
      </c>
      <c r="H1057" s="2">
        <f t="shared" si="19"/>
        <v>0.60999999998603016</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902392.65</v>
      </c>
      <c r="D1058" s="1">
        <f>BILANCA!E80</f>
        <v>716700.74</v>
      </c>
      <c r="E1058" s="1">
        <v>0</v>
      </c>
      <c r="F1058" s="1">
        <v>0</v>
      </c>
      <c r="G1058" s="2">
        <f t="shared" si="22"/>
        <v>175184.55974999999</v>
      </c>
      <c r="H1058" s="2">
        <f t="shared" si="19"/>
        <v>0.60999999998603016</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514553.06</v>
      </c>
      <c r="D1060" s="1">
        <f>BILANCA!E82</f>
        <v>0</v>
      </c>
      <c r="E1060" s="1">
        <v>0</v>
      </c>
      <c r="F1060" s="1">
        <v>0</v>
      </c>
      <c r="G1060" s="2">
        <f t="shared" si="22"/>
        <v>39620.585619999998</v>
      </c>
      <c r="H1060" s="2">
        <f t="shared" si="19"/>
        <v>5.9999999997671694E-2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18131.080000000002</v>
      </c>
      <c r="D1061" s="1">
        <f>BILANCA!E83</f>
        <v>22720.5</v>
      </c>
      <c r="E1061" s="1">
        <v>0</v>
      </c>
      <c r="F1061" s="1">
        <v>0</v>
      </c>
      <c r="G1061" s="2">
        <f t="shared" si="22"/>
        <v>4958.6222400000006</v>
      </c>
      <c r="H1061" s="2">
        <f t="shared" si="19"/>
        <v>0.58000000000174623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37417.21</v>
      </c>
      <c r="D1062" s="1">
        <f>BILANCA!E84</f>
        <v>24584.34</v>
      </c>
      <c r="E1062" s="1">
        <v>0</v>
      </c>
      <c r="F1062" s="1">
        <v>0</v>
      </c>
      <c r="G1062" s="2">
        <f t="shared" si="22"/>
        <v>6840.2853100000002</v>
      </c>
      <c r="H1062" s="2">
        <f t="shared" si="19"/>
        <v>0.5499999999992724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3458.1</v>
      </c>
      <c r="D1063" s="1">
        <f>BILANCA!E85</f>
        <v>3432.3</v>
      </c>
      <c r="E1063" s="1">
        <v>0</v>
      </c>
      <c r="F1063" s="1">
        <v>0</v>
      </c>
      <c r="G1063" s="2">
        <f t="shared" si="22"/>
        <v>825.81600000000003</v>
      </c>
      <c r="H1063" s="2">
        <f t="shared" si="19"/>
        <v>0.40000000000009095</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1087477.55</v>
      </c>
      <c r="D1064" s="1">
        <f>BILANCA!E86</f>
        <v>804478.92</v>
      </c>
      <c r="E1064" s="1">
        <v>0</v>
      </c>
      <c r="F1064" s="1">
        <v>0</v>
      </c>
      <c r="G1064" s="2">
        <f t="shared" si="22"/>
        <v>218411.26659000001</v>
      </c>
      <c r="H1064" s="2">
        <f t="shared" si="19"/>
        <v>0.52999999991152436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11878936.960000001</v>
      </c>
      <c r="D1065" s="1">
        <f>BILANCA!E87</f>
        <v>14464368.42</v>
      </c>
      <c r="E1065" s="1">
        <v>0</v>
      </c>
      <c r="F1065" s="1">
        <v>0</v>
      </c>
      <c r="G1065" s="2">
        <f t="shared" si="22"/>
        <v>3346229.2516000001</v>
      </c>
      <c r="H1065" s="2">
        <f t="shared" si="19"/>
        <v>0.45999999903142452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13728115.860000001</v>
      </c>
      <c r="D1066" s="1">
        <f>BILANCA!E88</f>
        <v>16227860.220000001</v>
      </c>
      <c r="E1066" s="1">
        <v>0</v>
      </c>
      <c r="F1066" s="1">
        <v>0</v>
      </c>
      <c r="G1066" s="2">
        <f t="shared" si="22"/>
        <v>3833258.4129000008</v>
      </c>
      <c r="H1066" s="2">
        <f t="shared" si="19"/>
        <v>0.35999999940395355</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67782.880000000005</v>
      </c>
      <c r="D1067" s="1">
        <f>BILANCA!E89</f>
        <v>12401.96</v>
      </c>
      <c r="E1067" s="1">
        <v>0</v>
      </c>
      <c r="F1067" s="1">
        <v>0</v>
      </c>
      <c r="G1067" s="2">
        <f t="shared" si="22"/>
        <v>7777.2912000000015</v>
      </c>
      <c r="H1067" s="2">
        <f t="shared" si="19"/>
        <v>0.1599999999962165</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13660332.98</v>
      </c>
      <c r="D1076" s="1">
        <f>BILANCA!E98</f>
        <v>16215458.26</v>
      </c>
      <c r="E1076" s="1">
        <v>0</v>
      </c>
      <c r="F1076" s="1">
        <v>0</v>
      </c>
      <c r="G1076" s="2">
        <f t="shared" si="22"/>
        <v>4286486.2034999998</v>
      </c>
      <c r="H1076" s="2">
        <f t="shared" si="23"/>
        <v>0.27999999932944775</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1849178.9</v>
      </c>
      <c r="D1095" s="1">
        <f>BILANCA!E117</f>
        <v>1763491.8</v>
      </c>
      <c r="E1095" s="1">
        <v>0</v>
      </c>
      <c r="F1095" s="1">
        <v>0</v>
      </c>
      <c r="G1095" s="2">
        <f t="shared" si="22"/>
        <v>602130.19999999995</v>
      </c>
      <c r="H1095" s="2">
        <f t="shared" si="23"/>
        <v>0.30000000004656613</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43853.069999999992</v>
      </c>
      <c r="D1096" s="1">
        <f>BILANCA!E118</f>
        <v>43853.07</v>
      </c>
      <c r="E1096" s="1">
        <v>0</v>
      </c>
      <c r="F1096" s="1">
        <v>0</v>
      </c>
      <c r="G1096" s="2">
        <f t="shared" si="22"/>
        <v>14866.19073</v>
      </c>
      <c r="H1096" s="2">
        <f t="shared" si="23"/>
        <v>0.13999999999214197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135551.35999999999</v>
      </c>
      <c r="D1097" s="1">
        <f>BILANCA!E119</f>
        <v>44666.8</v>
      </c>
      <c r="E1097" s="1">
        <v>0</v>
      </c>
      <c r="F1097" s="1">
        <v>0</v>
      </c>
      <c r="G1097" s="2">
        <f t="shared" si="22"/>
        <v>25636.885439999998</v>
      </c>
      <c r="H1097" s="2">
        <f t="shared" si="23"/>
        <v>0.55999999998311978</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135551.35999999999</v>
      </c>
      <c r="D1101" s="1">
        <f>BILANCA!E123</f>
        <v>44666.8</v>
      </c>
      <c r="E1101" s="1">
        <v>0</v>
      </c>
      <c r="F1101" s="1">
        <v>0</v>
      </c>
      <c r="G1101" s="2">
        <f t="shared" si="22"/>
        <v>26536.425279999996</v>
      </c>
      <c r="H1101" s="2">
        <f t="shared" si="23"/>
        <v>0.55999999998311978</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91698.29</v>
      </c>
      <c r="D1111" s="1">
        <f>BILANCA!E133</f>
        <v>813.73</v>
      </c>
      <c r="E1111" s="1">
        <v>0</v>
      </c>
      <c r="F1111" s="1">
        <v>0</v>
      </c>
      <c r="G1111" s="2">
        <f t="shared" si="22"/>
        <v>11945.696</v>
      </c>
      <c r="H1111" s="2">
        <f t="shared" si="23"/>
        <v>0.55999999999357897</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17961817.630000003</v>
      </c>
      <c r="D1112" s="1">
        <f>BILANCA!E134</f>
        <v>17924024.699999999</v>
      </c>
      <c r="E1112" s="1">
        <v>0</v>
      </c>
      <c r="F1112" s="1">
        <v>0</v>
      </c>
      <c r="G1112" s="2">
        <f t="shared" si="22"/>
        <v>6941472.8468700014</v>
      </c>
      <c r="H1112" s="2">
        <f t="shared" si="23"/>
        <v>0.66999999806284904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17961817.630000003</v>
      </c>
      <c r="D1113" s="1">
        <f>BILANCA!E135</f>
        <v>17924024.699999999</v>
      </c>
      <c r="E1113" s="1">
        <v>0</v>
      </c>
      <c r="F1113" s="1">
        <v>0</v>
      </c>
      <c r="G1113" s="2">
        <f t="shared" si="22"/>
        <v>6995282.7139000008</v>
      </c>
      <c r="H1113" s="2">
        <f t="shared" si="23"/>
        <v>0.66999999806284904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1267.4100000000001</v>
      </c>
      <c r="D1114" s="1">
        <f>BILANCA!E136</f>
        <v>996.5</v>
      </c>
      <c r="E1114" s="1">
        <v>0</v>
      </c>
      <c r="F1114" s="1">
        <v>0</v>
      </c>
      <c r="G1114" s="2">
        <f t="shared" si="22"/>
        <v>427.11371000000008</v>
      </c>
      <c r="H1114" s="2">
        <f t="shared" si="23"/>
        <v>0.91000000000008185</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67734.8</v>
      </c>
      <c r="D1116" s="1">
        <f>BILANCA!E138</f>
        <v>67734.8</v>
      </c>
      <c r="E1116" s="1">
        <v>0</v>
      </c>
      <c r="F1116" s="1">
        <v>0</v>
      </c>
      <c r="G1116" s="2">
        <f t="shared" si="22"/>
        <v>27026.1852</v>
      </c>
      <c r="H1116" s="2">
        <f t="shared" si="23"/>
        <v>0.39999999999417923</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13793633.59</v>
      </c>
      <c r="D1117" s="1">
        <f>BILANCA!E139</f>
        <v>13793633.59</v>
      </c>
      <c r="E1117" s="1">
        <v>0</v>
      </c>
      <c r="F1117" s="1">
        <v>0</v>
      </c>
      <c r="G1117" s="2">
        <f t="shared" si="22"/>
        <v>5545040.7031800002</v>
      </c>
      <c r="H1117" s="2">
        <f t="shared" si="23"/>
        <v>0.82000000029802322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4099181.83</v>
      </c>
      <c r="D1119" s="1">
        <f>BILANCA!E141</f>
        <v>4061659.81</v>
      </c>
      <c r="E1119" s="1">
        <v>0</v>
      </c>
      <c r="F1119" s="1">
        <v>0</v>
      </c>
      <c r="G1119" s="2">
        <f t="shared" si="22"/>
        <v>1662260.1972000001</v>
      </c>
      <c r="H1119" s="2">
        <f t="shared" si="23"/>
        <v>0.35999999986961484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14680615.5</v>
      </c>
      <c r="D1124" s="1">
        <f>BILANCA!E146</f>
        <v>7919370.9399999976</v>
      </c>
      <c r="E1124" s="1">
        <v>0</v>
      </c>
      <c r="F1124" s="1">
        <v>0</v>
      </c>
      <c r="G1124" s="2">
        <f t="shared" si="22"/>
        <v>4303229.3905799985</v>
      </c>
      <c r="H1124" s="2">
        <f t="shared" si="23"/>
        <v>0.56000000238418579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80369.05</v>
      </c>
      <c r="D1125" s="1">
        <f>BILANCA!E147</f>
        <v>113408.53</v>
      </c>
      <c r="E1125" s="1">
        <v>0</v>
      </c>
      <c r="F1125" s="1">
        <v>0</v>
      </c>
      <c r="G1125" s="2">
        <f t="shared" si="22"/>
        <v>43620.427619999995</v>
      </c>
      <c r="H1125" s="2">
        <f t="shared" si="23"/>
        <v>0.52000000000407454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1.94</v>
      </c>
      <c r="D1126" s="1">
        <f>BILANCA!E148</f>
        <v>1017.57</v>
      </c>
      <c r="E1126" s="1">
        <v>0</v>
      </c>
      <c r="F1126" s="1">
        <v>0</v>
      </c>
      <c r="G1126" s="2">
        <f t="shared" si="22"/>
        <v>291.30243999999999</v>
      </c>
      <c r="H1126" s="2">
        <f t="shared" si="23"/>
        <v>0.48999999999995003</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1710591</v>
      </c>
      <c r="D1127" s="1">
        <f>BILANCA!E149</f>
        <v>456039.52</v>
      </c>
      <c r="E1127" s="1">
        <v>0</v>
      </c>
      <c r="F1127" s="1">
        <v>0</v>
      </c>
      <c r="G1127" s="2">
        <f t="shared" si="22"/>
        <v>377664.48575999995</v>
      </c>
      <c r="H1127" s="2">
        <f t="shared" si="23"/>
        <v>0.47999999998137355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860314.62</v>
      </c>
      <c r="D1129" s="1">
        <f>BILANCA!E151</f>
        <v>242058.08</v>
      </c>
      <c r="E1129" s="1">
        <v>0</v>
      </c>
      <c r="F1129" s="1">
        <v>0</v>
      </c>
      <c r="G1129" s="2">
        <f t="shared" si="22"/>
        <v>196286.89387999999</v>
      </c>
      <c r="H1129" s="2">
        <f t="shared" si="23"/>
        <v>0.45999999999185093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682440.87</v>
      </c>
      <c r="D1130" s="1">
        <f>BILANCA!E152</f>
        <v>83807.289999999994</v>
      </c>
      <c r="E1130" s="1">
        <v>0</v>
      </c>
      <c r="F1130" s="1">
        <v>0</v>
      </c>
      <c r="G1130" s="2">
        <f t="shared" si="22"/>
        <v>124958.15114999999</v>
      </c>
      <c r="H1130" s="2">
        <f t="shared" si="23"/>
        <v>0.41999999999825377</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310</v>
      </c>
      <c r="E1131" s="1">
        <v>0</v>
      </c>
      <c r="F1131" s="1">
        <v>0</v>
      </c>
      <c r="G1131" s="2">
        <f t="shared" si="22"/>
        <v>91.759999999999991</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36686.589999999997</v>
      </c>
      <c r="D1133" s="1">
        <f>BILANCA!E155</f>
        <v>13968.28</v>
      </c>
      <c r="E1133" s="1">
        <v>0</v>
      </c>
      <c r="F1133" s="1">
        <v>0</v>
      </c>
      <c r="G1133" s="2">
        <f t="shared" si="22"/>
        <v>9693.4724999999999</v>
      </c>
      <c r="H1133" s="2">
        <f t="shared" si="23"/>
        <v>0.6900000000041473</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131148.92000000001</v>
      </c>
      <c r="D1135" s="1">
        <f>BILANCA!E157</f>
        <v>115895.87</v>
      </c>
      <c r="E1135" s="1">
        <v>0</v>
      </c>
      <c r="F1135" s="1">
        <v>0</v>
      </c>
      <c r="G1135" s="2">
        <f t="shared" si="22"/>
        <v>55166.980320000002</v>
      </c>
      <c r="H1135" s="2">
        <f t="shared" si="23"/>
        <v>0.20999999999185093</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2472071.58</v>
      </c>
      <c r="D1136" s="1">
        <f>BILANCA!E158</f>
        <v>2113889.2999999998</v>
      </c>
      <c r="E1136" s="1">
        <v>0</v>
      </c>
      <c r="F1136" s="1">
        <v>0</v>
      </c>
      <c r="G1136" s="2">
        <f t="shared" si="22"/>
        <v>1025077.07754</v>
      </c>
      <c r="H1136" s="2">
        <f t="shared" si="23"/>
        <v>0.71999999973922968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1178634.46</v>
      </c>
      <c r="D1137" s="1">
        <f>BILANCA!E159</f>
        <v>575723.78</v>
      </c>
      <c r="E1137" s="1">
        <v>0</v>
      </c>
      <c r="F1137" s="1">
        <v>0</v>
      </c>
      <c r="G1137" s="2">
        <f t="shared" si="22"/>
        <v>358832.63107999996</v>
      </c>
      <c r="H1137" s="2">
        <f t="shared" si="23"/>
        <v>0.67999999993480742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1817280.43</v>
      </c>
      <c r="D1138" s="1">
        <f>BILANCA!E160</f>
        <v>751911.44</v>
      </c>
      <c r="E1138" s="1">
        <v>0</v>
      </c>
      <c r="F1138" s="1">
        <v>0</v>
      </c>
      <c r="G1138" s="2">
        <f t="shared" si="22"/>
        <v>514771.01305000001</v>
      </c>
      <c r="H1138" s="2">
        <f t="shared" si="23"/>
        <v>0.86999999987892807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9630029.5099999998</v>
      </c>
      <c r="D1139" s="1">
        <f>BILANCA!E161</f>
        <v>5654406.0899999999</v>
      </c>
      <c r="E1139" s="1">
        <v>0</v>
      </c>
      <c r="F1139" s="1">
        <v>0</v>
      </c>
      <c r="G1139" s="2">
        <f t="shared" si="22"/>
        <v>3266459.3036399996</v>
      </c>
      <c r="H1139" s="2">
        <f t="shared" si="23"/>
        <v>0.58000000007450581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402055.8</v>
      </c>
      <c r="D1140" s="1">
        <f>BILANCA!E162</f>
        <v>42384.44</v>
      </c>
      <c r="E1140" s="1">
        <v>0</v>
      </c>
      <c r="F1140" s="1">
        <v>0</v>
      </c>
      <c r="G1140" s="2">
        <f t="shared" si="22"/>
        <v>76431.474759999997</v>
      </c>
      <c r="H1140" s="2">
        <f t="shared" si="23"/>
        <v>0.64000000001396984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2610418.27</v>
      </c>
      <c r="D1141" s="1">
        <f>BILANCA!E163</f>
        <v>1789409.73</v>
      </c>
      <c r="E1141" s="1">
        <v>0</v>
      </c>
      <c r="F1141" s="1">
        <v>0</v>
      </c>
      <c r="G1141" s="2">
        <f t="shared" si="22"/>
        <v>977899.56134000001</v>
      </c>
      <c r="H1141" s="2">
        <f t="shared" si="23"/>
        <v>0.5400000000372529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41453.590000000004</v>
      </c>
      <c r="D1142" s="1">
        <f>BILANCA!E164</f>
        <v>19361.599999999999</v>
      </c>
      <c r="E1142" s="1">
        <v>0</v>
      </c>
      <c r="F1142" s="1">
        <v>0</v>
      </c>
      <c r="G1142" s="2">
        <f t="shared" si="22"/>
        <v>12748.10961</v>
      </c>
      <c r="H1142" s="2">
        <f t="shared" si="23"/>
        <v>0.80999999999767169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296.94</v>
      </c>
      <c r="D1143" s="1">
        <f>BILANCA!E165</f>
        <v>0</v>
      </c>
      <c r="E1143" s="1">
        <v>0</v>
      </c>
      <c r="F1143" s="1">
        <v>0</v>
      </c>
      <c r="G1143" s="2">
        <f t="shared" si="22"/>
        <v>47.510399999999997</v>
      </c>
      <c r="H1143" s="2">
        <f t="shared" si="23"/>
        <v>6.0000000000002274E-2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41156.65</v>
      </c>
      <c r="D1144" s="1">
        <f>BILANCA!E166</f>
        <v>19361.599999999999</v>
      </c>
      <c r="E1144" s="1">
        <v>0</v>
      </c>
      <c r="F1144" s="1">
        <v>0</v>
      </c>
      <c r="G1144" s="2">
        <f t="shared" si="22"/>
        <v>12860.655849999999</v>
      </c>
      <c r="H1144" s="2">
        <f t="shared" si="23"/>
        <v>0.75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5833084.6600000001</v>
      </c>
      <c r="D1148" s="1">
        <f>BILANCA!E170</f>
        <v>6656755.5500000007</v>
      </c>
      <c r="E1148" s="1">
        <v>0</v>
      </c>
      <c r="F1148" s="1">
        <v>0</v>
      </c>
      <c r="G1148" s="2">
        <f t="shared" si="22"/>
        <v>3159188.3004000005</v>
      </c>
      <c r="H1148" s="2">
        <f t="shared" si="23"/>
        <v>0.78999999910593033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638599.47</v>
      </c>
      <c r="D1149" s="1">
        <f>BILANCA!E171</f>
        <v>645988.18000000005</v>
      </c>
      <c r="E1149" s="1">
        <v>0</v>
      </c>
      <c r="F1149" s="1">
        <v>0</v>
      </c>
      <c r="G1149" s="2">
        <f t="shared" si="22"/>
        <v>320475.58778000006</v>
      </c>
      <c r="H1149" s="2">
        <f t="shared" si="23"/>
        <v>0.65000000002328306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1014.39</v>
      </c>
      <c r="D1150" s="1">
        <f>BILANCA!E172</f>
        <v>855.13</v>
      </c>
      <c r="E1150" s="1">
        <v>0</v>
      </c>
      <c r="F1150" s="1">
        <v>0</v>
      </c>
      <c r="G1150" s="2">
        <f t="shared" si="22"/>
        <v>455.01655000000005</v>
      </c>
      <c r="H1150" s="2">
        <f t="shared" si="23"/>
        <v>0.51999999999998181</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5193470.8</v>
      </c>
      <c r="D1151" s="1">
        <f>BILANCA!E173</f>
        <v>6009912.2400000002</v>
      </c>
      <c r="E1151" s="1">
        <v>0</v>
      </c>
      <c r="F1151" s="1">
        <v>0</v>
      </c>
      <c r="G1151" s="2">
        <f t="shared" si="22"/>
        <v>2891833.6070400001</v>
      </c>
      <c r="H1151" s="2">
        <f t="shared" si="23"/>
        <v>0.44000000040978193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338515360.95000005</v>
      </c>
      <c r="D1152" s="1">
        <f>BILANCA!E175</f>
        <v>263868785.58999997</v>
      </c>
      <c r="E1152" s="1">
        <v>0</v>
      </c>
      <c r="F1152" s="1">
        <v>0</v>
      </c>
      <c r="G1152" s="2">
        <f t="shared" si="22"/>
        <v>146396745.52997002</v>
      </c>
      <c r="H1152" s="2">
        <f t="shared" si="23"/>
        <v>0.45999997854232788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124919593.48</v>
      </c>
      <c r="D1153" s="1">
        <f>BILANCA!E176</f>
        <v>40642167.07</v>
      </c>
      <c r="E1153" s="1">
        <v>0</v>
      </c>
      <c r="F1153" s="1">
        <v>0</v>
      </c>
      <c r="G1153" s="2">
        <f t="shared" si="22"/>
        <v>35054667.6954</v>
      </c>
      <c r="H1153" s="2">
        <f t="shared" si="23"/>
        <v>0.55000000447034836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28394686.589999996</v>
      </c>
      <c r="D1154" s="1">
        <f>BILANCA!E177</f>
        <v>16736083.709999999</v>
      </c>
      <c r="E1154" s="1">
        <v>0</v>
      </c>
      <c r="F1154" s="1">
        <v>0</v>
      </c>
      <c r="G1154" s="2">
        <f t="shared" si="22"/>
        <v>10579232.03571</v>
      </c>
      <c r="H1154" s="2">
        <f t="shared" si="23"/>
        <v>0.70000000484287739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11683478.279999999</v>
      </c>
      <c r="D1155" s="1">
        <f>BILANCA!E178</f>
        <v>9927826.2699999996</v>
      </c>
      <c r="E1155" s="1">
        <v>0</v>
      </c>
      <c r="F1155" s="1">
        <v>0</v>
      </c>
      <c r="G1155" s="2">
        <f t="shared" si="22"/>
        <v>5424730.5010399995</v>
      </c>
      <c r="H1155" s="2">
        <f t="shared" si="23"/>
        <v>0.54999999888241291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12757288.1</v>
      </c>
      <c r="D1156" s="1">
        <f>BILANCA!E179</f>
        <v>3659424.02</v>
      </c>
      <c r="E1156" s="1">
        <v>0</v>
      </c>
      <c r="F1156" s="1">
        <v>0</v>
      </c>
      <c r="G1156" s="2">
        <f t="shared" si="22"/>
        <v>3473171.55222</v>
      </c>
      <c r="H1156" s="2">
        <f t="shared" si="23"/>
        <v>0.11999999964609742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504152.39999999997</v>
      </c>
      <c r="D1157" s="1">
        <f>BILANCA!E180</f>
        <v>507104.34</v>
      </c>
      <c r="E1157" s="1">
        <v>0</v>
      </c>
      <c r="F1157" s="1">
        <v>0</v>
      </c>
      <c r="G1157" s="2">
        <f t="shared" si="22"/>
        <v>264194.82791999995</v>
      </c>
      <c r="H1157" s="2">
        <f t="shared" si="23"/>
        <v>0.73999999999068677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487306.3</v>
      </c>
      <c r="D1159" s="1">
        <f>BILANCA!E182</f>
        <v>495994.13</v>
      </c>
      <c r="E1159" s="1">
        <v>0</v>
      </c>
      <c r="F1159" s="1">
        <v>0</v>
      </c>
      <c r="G1159" s="2">
        <f t="shared" si="22"/>
        <v>260355.84255999996</v>
      </c>
      <c r="H1159" s="2">
        <f t="shared" si="23"/>
        <v>0.42999999999301508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16846.099999999999</v>
      </c>
      <c r="D1160" s="1">
        <f>BILANCA!E183</f>
        <v>11110.21</v>
      </c>
      <c r="E1160" s="1">
        <v>0</v>
      </c>
      <c r="F1160" s="1">
        <v>0</v>
      </c>
      <c r="G1160" s="2">
        <f t="shared" si="22"/>
        <v>6914.7740399999984</v>
      </c>
      <c r="H1160" s="2">
        <f t="shared" si="23"/>
        <v>0.30999999999767169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115817.04</v>
      </c>
      <c r="D1161" s="1">
        <f>BILANCA!E184</f>
        <v>196580.52</v>
      </c>
      <c r="E1161" s="1">
        <v>0</v>
      </c>
      <c r="F1161" s="1">
        <v>0</v>
      </c>
      <c r="G1161" s="2">
        <f t="shared" si="22"/>
        <v>90598.098239999992</v>
      </c>
      <c r="H1161" s="2">
        <f t="shared" si="23"/>
        <v>0.52000000000407454</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239023.97</v>
      </c>
      <c r="D1163" s="1">
        <f>BILANCA!E186</f>
        <v>512115.36</v>
      </c>
      <c r="E1163" s="1">
        <v>0</v>
      </c>
      <c r="F1163" s="1">
        <v>0</v>
      </c>
      <c r="G1163" s="2">
        <f t="shared" si="22"/>
        <v>227385.84419999999</v>
      </c>
      <c r="H1163" s="2">
        <f t="shared" si="23"/>
        <v>0.38999999998486601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3094926.8</v>
      </c>
      <c r="D1165" s="1">
        <f>BILANCA!E188</f>
        <v>1933033.2</v>
      </c>
      <c r="E1165" s="1">
        <v>0</v>
      </c>
      <c r="F1165" s="1">
        <v>0</v>
      </c>
      <c r="G1165" s="2">
        <f t="shared" si="22"/>
        <v>1266900.7623999999</v>
      </c>
      <c r="H1165" s="2">
        <f t="shared" si="23"/>
        <v>0.40000000013969839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917223.25</v>
      </c>
      <c r="D1166" s="1">
        <f>BILANCA!E189</f>
        <v>994578.78</v>
      </c>
      <c r="E1166" s="1">
        <v>0</v>
      </c>
      <c r="F1166" s="1">
        <v>0</v>
      </c>
      <c r="G1166" s="2">
        <f t="shared" si="22"/>
        <v>531867.68822999997</v>
      </c>
      <c r="H1166" s="2">
        <f t="shared" si="23"/>
        <v>0.46999999997206032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95558241.75</v>
      </c>
      <c r="D1183" s="1">
        <f>BILANCA!E206</f>
        <v>22896323.82</v>
      </c>
      <c r="E1183" s="1">
        <v>0</v>
      </c>
      <c r="F1183" s="1">
        <v>0</v>
      </c>
      <c r="G1183" s="2">
        <f t="shared" si="22"/>
        <v>28270177.878000002</v>
      </c>
      <c r="H1183" s="2">
        <f t="shared" si="23"/>
        <v>0.42999999970197678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95558241.75</v>
      </c>
      <c r="D1184" s="1">
        <f>BILANCA!E207</f>
        <v>22896323.82</v>
      </c>
      <c r="E1184" s="1">
        <v>0</v>
      </c>
      <c r="F1184" s="1">
        <v>0</v>
      </c>
      <c r="G1184" s="2">
        <f t="shared" si="22"/>
        <v>28411528.767389998</v>
      </c>
      <c r="H1184" s="2">
        <f t="shared" si="23"/>
        <v>0.42999999970197678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88859198.439999998</v>
      </c>
      <c r="D1189" s="1">
        <f>BILANCA!E212</f>
        <v>16725536.369999999</v>
      </c>
      <c r="E1189" s="1">
        <v>0</v>
      </c>
      <c r="F1189" s="1">
        <v>0</v>
      </c>
      <c r="G1189" s="2">
        <f t="shared" si="22"/>
        <v>25195915.863079999</v>
      </c>
      <c r="H1189" s="2">
        <f t="shared" si="23"/>
        <v>0.80999999679625034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6699043.3099999996</v>
      </c>
      <c r="D1194" s="1">
        <f>BILANCA!E217</f>
        <v>6170787.4500000002</v>
      </c>
      <c r="E1194" s="1">
        <v>0</v>
      </c>
      <c r="F1194" s="1">
        <v>0</v>
      </c>
      <c r="G1194" s="2">
        <f t="shared" si="22"/>
        <v>4017570.4423099998</v>
      </c>
      <c r="H1194" s="2">
        <f t="shared" si="23"/>
        <v>0.75999999977648258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49441.89</v>
      </c>
      <c r="D1211" s="1">
        <f>BILANCA!E234</f>
        <v>15180.76</v>
      </c>
      <c r="E1211" s="1">
        <v>0</v>
      </c>
      <c r="F1211" s="1">
        <v>0</v>
      </c>
      <c r="G1211" s="2">
        <f t="shared" si="22"/>
        <v>18195.177480000002</v>
      </c>
      <c r="H1211" s="2">
        <f t="shared" si="23"/>
        <v>0.3500000000003638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16537.63</v>
      </c>
      <c r="D1212" s="1">
        <f>BILANCA!E235</f>
        <v>7715.91</v>
      </c>
      <c r="E1212" s="1">
        <v>0</v>
      </c>
      <c r="F1212" s="1">
        <v>0</v>
      </c>
      <c r="G1212" s="2">
        <f t="shared" si="22"/>
        <v>7321.0040500000005</v>
      </c>
      <c r="H1212" s="2">
        <f t="shared" si="23"/>
        <v>0.45999999999912689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32904.26</v>
      </c>
      <c r="D1213" s="1">
        <f>BILANCA!E236</f>
        <v>7464.85</v>
      </c>
      <c r="E1213" s="1">
        <v>0</v>
      </c>
      <c r="F1213" s="1">
        <v>0</v>
      </c>
      <c r="G1213" s="2">
        <f t="shared" si="22"/>
        <v>11001.810800000001</v>
      </c>
      <c r="H1213" s="2">
        <f t="shared" si="23"/>
        <v>0.41000000000167347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213595767.47000003</v>
      </c>
      <c r="D1214" s="1">
        <f>BILANCA!E237</f>
        <v>223226618.51999998</v>
      </c>
      <c r="E1214" s="1">
        <v>0</v>
      </c>
      <c r="F1214" s="1">
        <v>0</v>
      </c>
      <c r="G1214" s="2">
        <f t="shared" si="22"/>
        <v>152471320.04181001</v>
      </c>
      <c r="H1214" s="2">
        <f t="shared" si="23"/>
        <v>0.95000004768371582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185219186.41000003</v>
      </c>
      <c r="D1215" s="1">
        <f>BILANCA!E238</f>
        <v>185345308.25999999</v>
      </c>
      <c r="E1215" s="1">
        <v>0</v>
      </c>
      <c r="F1215" s="1">
        <v>0</v>
      </c>
      <c r="G1215" s="2">
        <f t="shared" si="22"/>
        <v>128971074.27976</v>
      </c>
      <c r="H1215" s="2">
        <f t="shared" si="23"/>
        <v>0.67000001668930054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281812106.35000002</v>
      </c>
      <c r="D1216" s="1">
        <f>BILANCA!E239</f>
        <v>208761757.22</v>
      </c>
      <c r="E1216" s="1">
        <v>0</v>
      </c>
      <c r="F1216" s="1">
        <v>0</v>
      </c>
      <c r="G1216" s="2">
        <f t="shared" si="22"/>
        <v>162945199.64407</v>
      </c>
      <c r="H1216" s="2">
        <f t="shared" si="23"/>
        <v>0.57000002264976501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230670123.81</v>
      </c>
      <c r="D1217" s="1">
        <f>BILANCA!E240</f>
        <v>153757957.44</v>
      </c>
      <c r="E1217" s="1">
        <v>0</v>
      </c>
      <c r="F1217" s="1">
        <v>0</v>
      </c>
      <c r="G1217" s="2">
        <f t="shared" si="22"/>
        <v>125935533.05346</v>
      </c>
      <c r="H1217" s="2">
        <f t="shared" si="23"/>
        <v>0.62999999523162842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51141982.539999999</v>
      </c>
      <c r="D1218" s="1">
        <f>BILANCA!E241</f>
        <v>55003799.780000001</v>
      </c>
      <c r="E1218" s="1">
        <v>0</v>
      </c>
      <c r="F1218" s="1">
        <v>0</v>
      </c>
      <c r="G1218" s="2">
        <f t="shared" si="22"/>
        <v>37870151.793499999</v>
      </c>
      <c r="H1218" s="2">
        <f t="shared" si="23"/>
        <v>0.67999999970197678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96592919.939999998</v>
      </c>
      <c r="D1219" s="1">
        <f>BILANCA!E242</f>
        <v>23416448.960000001</v>
      </c>
      <c r="E1219" s="1">
        <v>0</v>
      </c>
      <c r="F1219" s="1">
        <v>0</v>
      </c>
      <c r="G1219" s="2">
        <f t="shared" si="22"/>
        <v>33848493.014959998</v>
      </c>
      <c r="H1219" s="2">
        <f t="shared" si="23"/>
        <v>0.10000000149011612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95620322.319999993</v>
      </c>
      <c r="D1220" s="1">
        <f>BILANCA!E243</f>
        <v>22584696.260000002</v>
      </c>
      <c r="E1220" s="1">
        <v>0</v>
      </c>
      <c r="F1220" s="1">
        <v>0</v>
      </c>
      <c r="G1220" s="2">
        <f t="shared" si="22"/>
        <v>33367162.417079996</v>
      </c>
      <c r="H1220" s="2">
        <f t="shared" si="23"/>
        <v>0.57999999448657036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972597.62</v>
      </c>
      <c r="D1221" s="1">
        <f>BILANCA!E244</f>
        <v>831752.7</v>
      </c>
      <c r="E1221" s="1">
        <v>0</v>
      </c>
      <c r="F1221" s="1">
        <v>0</v>
      </c>
      <c r="G1221" s="2">
        <f t="shared" si="22"/>
        <v>627392.51876000001</v>
      </c>
      <c r="H1221" s="2">
        <f t="shared" si="23"/>
        <v>0.68000000005122274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13751795.740000002</v>
      </c>
      <c r="D1222" s="1">
        <f>BILANCA!E245</f>
        <v>29465270.219999999</v>
      </c>
      <c r="E1222" s="1">
        <v>0</v>
      </c>
      <c r="F1222" s="1">
        <v>0</v>
      </c>
      <c r="G1222" s="2">
        <f t="shared" si="22"/>
        <v>17371078.34702</v>
      </c>
      <c r="H1222" s="2">
        <f t="shared" si="23"/>
        <v>0.47999999672174454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40045796.920000002</v>
      </c>
      <c r="D1223" s="1">
        <f>BILANCA!E246</f>
        <v>40505638.259999998</v>
      </c>
      <c r="E1223" s="1">
        <v>0</v>
      </c>
      <c r="F1223" s="1">
        <v>0</v>
      </c>
      <c r="G1223" s="2">
        <f t="shared" si="22"/>
        <v>29053697.625599999</v>
      </c>
      <c r="H1223" s="2">
        <f t="shared" si="23"/>
        <v>0.33999999612569809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40045796.920000002</v>
      </c>
      <c r="D1224" s="1">
        <f>BILANCA!E247</f>
        <v>39710840.32</v>
      </c>
      <c r="E1224" s="1">
        <v>0</v>
      </c>
      <c r="F1224" s="1">
        <v>0</v>
      </c>
      <c r="G1224" s="2">
        <f t="shared" si="22"/>
        <v>28791662.091959998</v>
      </c>
      <c r="H1224" s="2">
        <f t="shared" si="23"/>
        <v>0.39999999850988388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794797.94</v>
      </c>
      <c r="E1226" s="1">
        <v>0</v>
      </c>
      <c r="F1226" s="1">
        <v>0</v>
      </c>
      <c r="G1226" s="2">
        <f t="shared" si="22"/>
        <v>386271.79883999994</v>
      </c>
      <c r="H1226" s="2">
        <f t="shared" si="23"/>
        <v>6.0000000055879354E-2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26294001.18</v>
      </c>
      <c r="D1227" s="1">
        <f>BILANCA!E250</f>
        <v>11040368.039999999</v>
      </c>
      <c r="E1227" s="1">
        <v>0</v>
      </c>
      <c r="F1227" s="1">
        <v>0</v>
      </c>
      <c r="G1227" s="2">
        <f t="shared" si="22"/>
        <v>11803435.89144</v>
      </c>
      <c r="H1227" s="2">
        <f t="shared" si="23"/>
        <v>0.2199999988079071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20330401.140000001</v>
      </c>
      <c r="D1229" s="1">
        <f>BILANCA!E252</f>
        <v>11040368.039999999</v>
      </c>
      <c r="E1229" s="1">
        <v>0</v>
      </c>
      <c r="F1229" s="1">
        <v>0</v>
      </c>
      <c r="G1229" s="2">
        <f t="shared" si="22"/>
        <v>10433139.75612</v>
      </c>
      <c r="H1229" s="2">
        <f t="shared" si="23"/>
        <v>0.17999999970197678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5963600.04</v>
      </c>
      <c r="D1230" s="1">
        <f>BILANCA!E253</f>
        <v>0</v>
      </c>
      <c r="E1230" s="1">
        <v>0</v>
      </c>
      <c r="F1230" s="1">
        <v>0</v>
      </c>
      <c r="G1230" s="2">
        <f t="shared" si="22"/>
        <v>1473009.20988</v>
      </c>
      <c r="H1230" s="2">
        <f t="shared" si="23"/>
        <v>4.0000000037252903E-2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14551179.710000001</v>
      </c>
      <c r="D1232" s="1">
        <f>BILANCA!E255</f>
        <v>8356637.6299999999</v>
      </c>
      <c r="E1232" s="1">
        <v>0</v>
      </c>
      <c r="F1232" s="1">
        <v>0</v>
      </c>
      <c r="G1232" s="2">
        <f t="shared" si="22"/>
        <v>7784849.2875300003</v>
      </c>
      <c r="H1232" s="2">
        <f t="shared" si="23"/>
        <v>0.65999999921768904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28529.63</v>
      </c>
      <c r="D1233" s="1">
        <f>BILANCA!E256</f>
        <v>14326.43</v>
      </c>
      <c r="E1233" s="1">
        <v>0</v>
      </c>
      <c r="F1233" s="1">
        <v>0</v>
      </c>
      <c r="G1233" s="2">
        <f t="shared" si="22"/>
        <v>14295.622500000001</v>
      </c>
      <c r="H1233" s="2">
        <f t="shared" si="23"/>
        <v>0.7999999999992724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45075.98</v>
      </c>
      <c r="D1234" s="1">
        <f>BILANCA!E257</f>
        <v>45075.98</v>
      </c>
      <c r="E1234" s="1">
        <v>0</v>
      </c>
      <c r="F1234" s="1">
        <v>0</v>
      </c>
      <c r="G1234" s="2">
        <f t="shared" si="22"/>
        <v>33942.212939999998</v>
      </c>
      <c r="H1234" s="2">
        <f t="shared" si="23"/>
        <v>3.9999999993597157E-2</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209060780.72</v>
      </c>
      <c r="D1236" s="1">
        <f>BILANCA!E259</f>
        <v>177401751.94</v>
      </c>
      <c r="E1236" s="1">
        <v>0</v>
      </c>
      <c r="F1236" s="1">
        <v>0</v>
      </c>
      <c r="G1236" s="2">
        <f t="shared" si="22"/>
        <v>142657664.0038</v>
      </c>
      <c r="H1236" s="2">
        <f t="shared" si="23"/>
        <v>0.34000000357627869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209060780.72</v>
      </c>
      <c r="D1237" s="1">
        <f>BILANCA!E260</f>
        <v>177401751.94</v>
      </c>
      <c r="E1237" s="1">
        <v>0</v>
      </c>
      <c r="F1237" s="1">
        <v>0</v>
      </c>
      <c r="G1237" s="2">
        <f t="shared" si="22"/>
        <v>143221528.28839999</v>
      </c>
      <c r="H1237" s="2">
        <f t="shared" si="23"/>
        <v>0.34000000357627869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2511926.11</v>
      </c>
      <c r="D1238" s="1">
        <f>BILANCA!E262</f>
        <v>2198106.21</v>
      </c>
      <c r="E1238" s="1">
        <v>0</v>
      </c>
      <c r="F1238" s="1">
        <v>0</v>
      </c>
      <c r="G1238" s="2">
        <f t="shared" si="22"/>
        <v>1761575.3251499999</v>
      </c>
      <c r="H1238" s="2">
        <f t="shared" si="23"/>
        <v>0.31999999983236194</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11216189.75</v>
      </c>
      <c r="D1239" s="1">
        <f>BILANCA!E263</f>
        <v>14029754.01</v>
      </c>
      <c r="E1239" s="1">
        <v>0</v>
      </c>
      <c r="F1239" s="1">
        <v>0</v>
      </c>
      <c r="G1239" s="2">
        <f t="shared" si="22"/>
        <v>10054578.62912</v>
      </c>
      <c r="H1239" s="2">
        <f t="shared" si="23"/>
        <v>0.25999999977648258</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6837206.1399999997</v>
      </c>
      <c r="D1240" s="1">
        <f>BILANCA!E264</f>
        <v>4772308.99</v>
      </c>
      <c r="E1240" s="1">
        <v>0</v>
      </c>
      <c r="F1240" s="1">
        <v>0</v>
      </c>
      <c r="G1240" s="2">
        <f t="shared" si="22"/>
        <v>4210128.7988400003</v>
      </c>
      <c r="H1240" s="2">
        <f t="shared" si="23"/>
        <v>0.14999999944120646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10453827.630000001</v>
      </c>
      <c r="D1241" s="1">
        <f>BILANCA!E265</f>
        <v>4936471.68</v>
      </c>
      <c r="E1241" s="1">
        <v>0</v>
      </c>
      <c r="F1241" s="1">
        <v>0</v>
      </c>
      <c r="G1241" s="2">
        <f t="shared" si="22"/>
        <v>5244306.9154200004</v>
      </c>
      <c r="H1241" s="2">
        <f t="shared" si="23"/>
        <v>0.68999999947845936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8433.7199999999993</v>
      </c>
      <c r="D1242" s="1">
        <f>BILANCA!E266</f>
        <v>5122.1000000000004</v>
      </c>
      <c r="E1242" s="1">
        <v>0</v>
      </c>
      <c r="F1242" s="1">
        <v>0</v>
      </c>
      <c r="G1242" s="2">
        <f t="shared" ref="G1242:G1479" si="24">B1242/1000*C1242+B1242/500*D1242</f>
        <v>4837.5812800000003</v>
      </c>
      <c r="H1242" s="2">
        <f t="shared" si="23"/>
        <v>0.38000000000101863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33019.870000000003</v>
      </c>
      <c r="D1243" s="1">
        <f>BILANCA!E267</f>
        <v>14239.5</v>
      </c>
      <c r="E1243" s="1">
        <v>0</v>
      </c>
      <c r="F1243" s="1">
        <v>0</v>
      </c>
      <c r="G1243" s="2">
        <f t="shared" si="24"/>
        <v>15989.706200000001</v>
      </c>
      <c r="H1243" s="2">
        <f t="shared" si="23"/>
        <v>0.62999999999738066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737559.89</v>
      </c>
      <c r="D1244" s="1">
        <f>BILANCA!E268</f>
        <v>434760.86</v>
      </c>
      <c r="E1244" s="1">
        <v>0</v>
      </c>
      <c r="F1244" s="1">
        <v>0</v>
      </c>
      <c r="G1244" s="2">
        <f t="shared" si="24"/>
        <v>419448.30021000002</v>
      </c>
      <c r="H1244" s="2">
        <f t="shared" si="23"/>
        <v>0.25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57378.99</v>
      </c>
      <c r="D1245" s="1">
        <f>BILANCA!E269</f>
        <v>87277.33</v>
      </c>
      <c r="E1245" s="1">
        <v>0</v>
      </c>
      <c r="F1245" s="1">
        <v>0</v>
      </c>
      <c r="G1245" s="2">
        <f t="shared" si="24"/>
        <v>60766.616300000009</v>
      </c>
      <c r="H1245" s="2">
        <f t="shared" si="23"/>
        <v>0.3400000000037835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292538.67</v>
      </c>
      <c r="D1247" s="1">
        <f>BILANCA!E271</f>
        <v>282440.73</v>
      </c>
      <c r="E1247" s="1">
        <v>0</v>
      </c>
      <c r="F1247" s="1">
        <v>0</v>
      </c>
      <c r="G1247" s="2">
        <f t="shared" si="24"/>
        <v>226358.91431999998</v>
      </c>
      <c r="H1247" s="2">
        <f t="shared" si="23"/>
        <v>0.6000000000349246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4979894.6100000003</v>
      </c>
      <c r="D1263" s="1">
        <f>BILANCA!E287</f>
        <v>972764.42</v>
      </c>
      <c r="E1263" s="1">
        <v>0</v>
      </c>
      <c r="F1263" s="1">
        <v>0</v>
      </c>
      <c r="G1263" s="2">
        <f t="shared" si="24"/>
        <v>1939118.5660000003</v>
      </c>
      <c r="H1263" s="2">
        <f t="shared" si="23"/>
        <v>0.80999999970663339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23414791.98</v>
      </c>
      <c r="D1264" s="1">
        <f>BILANCA!E288</f>
        <v>15763319.289999999</v>
      </c>
      <c r="E1264" s="1">
        <v>0</v>
      </c>
      <c r="F1264" s="1">
        <v>0</v>
      </c>
      <c r="G1264" s="2">
        <f t="shared" si="24"/>
        <v>15438541.987360001</v>
      </c>
      <c r="H1264" s="2">
        <f t="shared" si="23"/>
        <v>0.30999999865889549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55048.06</v>
      </c>
      <c r="D1265" s="1">
        <f>BILANCA!E289</f>
        <v>161157.65</v>
      </c>
      <c r="E1265" s="1">
        <v>0</v>
      </c>
      <c r="F1265" s="1">
        <v>0</v>
      </c>
      <c r="G1265" s="2">
        <f t="shared" si="24"/>
        <v>106416.46751999999</v>
      </c>
      <c r="H1265" s="2">
        <f t="shared" si="23"/>
        <v>0.41000000000349246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862175.19</v>
      </c>
      <c r="D1266" s="1">
        <f>BILANCA!E290</f>
        <v>833421.13</v>
      </c>
      <c r="E1266" s="1">
        <v>0</v>
      </c>
      <c r="F1266" s="1">
        <v>0</v>
      </c>
      <c r="G1266" s="2">
        <f t="shared" si="24"/>
        <v>715711.93834999995</v>
      </c>
      <c r="H1266" s="2">
        <f t="shared" si="23"/>
        <v>0.31999999994877726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95558241.75</v>
      </c>
      <c r="D1270" s="1">
        <f>BILANCA!E294</f>
        <v>22896323.82</v>
      </c>
      <c r="E1270" s="1">
        <v>0</v>
      </c>
      <c r="F1270" s="1">
        <v>0</v>
      </c>
      <c r="G1270" s="2">
        <f t="shared" si="24"/>
        <v>40567705.254929997</v>
      </c>
      <c r="H1270" s="2">
        <f t="shared" si="23"/>
        <v>0.42999999970197678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828469.26</v>
      </c>
      <c r="D1271" s="1">
        <f>BILANCA!E295</f>
        <v>686678.54</v>
      </c>
      <c r="E1271" s="1">
        <v>0</v>
      </c>
      <c r="F1271" s="1">
        <v>0</v>
      </c>
      <c r="G1271" s="2">
        <f t="shared" si="24"/>
        <v>634125.98592000001</v>
      </c>
      <c r="H1271" s="2">
        <f t="shared" si="23"/>
        <v>0.71999999997206032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650965.11</v>
      </c>
      <c r="D1272" s="1">
        <f>BILANCA!E296</f>
        <v>717127.75</v>
      </c>
      <c r="E1272" s="1">
        <v>0</v>
      </c>
      <c r="F1272" s="1">
        <v>0</v>
      </c>
      <c r="G1272" s="2">
        <f t="shared" si="24"/>
        <v>602628.75628999993</v>
      </c>
      <c r="H1272" s="2">
        <f t="shared" si="23"/>
        <v>0.35999999998603016</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528999.42000000004</v>
      </c>
      <c r="D1273" s="1">
        <f>BILANCA!E297</f>
        <v>10343.15</v>
      </c>
      <c r="E1273" s="1">
        <v>0</v>
      </c>
      <c r="F1273" s="1">
        <v>0</v>
      </c>
      <c r="G1273" s="2">
        <f t="shared" si="24"/>
        <v>159408.85880000002</v>
      </c>
      <c r="H1273" s="2">
        <f t="shared" si="23"/>
        <v>0.57000000004154572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135312.45000000001</v>
      </c>
      <c r="D1274" s="1">
        <f>BILANCA!E298</f>
        <v>55262.82</v>
      </c>
      <c r="E1274" s="1">
        <v>0</v>
      </c>
      <c r="F1274" s="1">
        <v>0</v>
      </c>
      <c r="G1274" s="2">
        <f t="shared" si="24"/>
        <v>71538.884189999997</v>
      </c>
      <c r="H1274" s="2">
        <f t="shared" si="23"/>
        <v>0.63000000001193257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41182.300000000003</v>
      </c>
      <c r="D1275" s="1">
        <f>BILANCA!E299</f>
        <v>58196.04</v>
      </c>
      <c r="E1275" s="1">
        <v>0</v>
      </c>
      <c r="F1275" s="1">
        <v>0</v>
      </c>
      <c r="G1275" s="2">
        <f t="shared" si="24"/>
        <v>46011.718959999998</v>
      </c>
      <c r="H1275" s="2">
        <f t="shared" si="23"/>
        <v>0.3400000000037835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14496.24</v>
      </c>
      <c r="D1277" s="1">
        <f>BILANCA!E301</f>
        <v>34550.839999999997</v>
      </c>
      <c r="E1277" s="1">
        <v>0</v>
      </c>
      <c r="F1277" s="1">
        <v>0</v>
      </c>
      <c r="G1277" s="2">
        <f t="shared" si="24"/>
        <v>24577.788479999999</v>
      </c>
      <c r="H1277" s="2">
        <f t="shared" si="23"/>
        <v>0.40000000000327418</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387879.02</v>
      </c>
      <c r="D1278" s="1">
        <f>BILANCA!E302</f>
        <v>149310.04</v>
      </c>
      <c r="E1278" s="1">
        <v>0</v>
      </c>
      <c r="F1278" s="1">
        <v>0</v>
      </c>
      <c r="G1278" s="2">
        <f t="shared" si="24"/>
        <v>202517.23449999999</v>
      </c>
      <c r="H1278" s="2">
        <f t="shared" si="23"/>
        <v>6.0000000026775524E-2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285.02</v>
      </c>
      <c r="D1285" s="1">
        <f>BILANCA!E309</f>
        <v>0</v>
      </c>
      <c r="E1285" s="1">
        <v>0</v>
      </c>
      <c r="F1285" s="1">
        <v>0</v>
      </c>
      <c r="G1285" s="2">
        <f t="shared" si="24"/>
        <v>86.076039999999992</v>
      </c>
      <c r="H1285" s="2">
        <f t="shared" si="23"/>
        <v>1.999999999998181E-2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12785600.690000001</v>
      </c>
      <c r="D1299" s="6">
        <f>'RAS-funkcijski'!E5</f>
        <v>15735896.16</v>
      </c>
      <c r="E1299" s="6">
        <v>0</v>
      </c>
      <c r="F1299" s="6">
        <v>0</v>
      </c>
      <c r="G1299" s="7">
        <f t="shared" si="24"/>
        <v>44257.39301</v>
      </c>
      <c r="H1299" s="7">
        <f t="shared" si="23"/>
        <v>0.4699999988079071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778635.57000000007</v>
      </c>
      <c r="D1300" s="1">
        <f>'RAS-funkcijski'!E6</f>
        <v>991860.65999999992</v>
      </c>
      <c r="E1300" s="1">
        <v>0</v>
      </c>
      <c r="F1300" s="1">
        <v>0</v>
      </c>
      <c r="G1300" s="2">
        <f t="shared" si="24"/>
        <v>5524.71378</v>
      </c>
      <c r="H1300" s="2">
        <f t="shared" si="23"/>
        <v>0.77000000001862645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266511.43</v>
      </c>
      <c r="D1301" s="1">
        <f>'RAS-funkcijski'!E7</f>
        <v>206239.81</v>
      </c>
      <c r="E1301" s="1">
        <v>0</v>
      </c>
      <c r="F1301" s="1">
        <v>0</v>
      </c>
      <c r="G1301" s="2">
        <f t="shared" si="24"/>
        <v>2036.9731499999998</v>
      </c>
      <c r="H1301" s="2">
        <f t="shared" si="23"/>
        <v>0.61999999999534339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509499.14</v>
      </c>
      <c r="D1302" s="1">
        <f>'RAS-funkcijski'!E8</f>
        <v>784371.85</v>
      </c>
      <c r="E1302" s="1">
        <v>0</v>
      </c>
      <c r="F1302" s="1">
        <v>0</v>
      </c>
      <c r="G1302" s="2">
        <f t="shared" si="24"/>
        <v>8312.9713599999995</v>
      </c>
      <c r="H1302" s="2">
        <f t="shared" si="23"/>
        <v>0.2900000000372529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2625</v>
      </c>
      <c r="D1303" s="1">
        <f>'RAS-funkcijski'!E9</f>
        <v>1249</v>
      </c>
      <c r="E1303" s="1">
        <v>0</v>
      </c>
      <c r="F1303" s="1">
        <v>0</v>
      </c>
      <c r="G1303" s="2">
        <f t="shared" si="24"/>
        <v>25.615000000000002</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12006965.120000001</v>
      </c>
      <c r="D1307" s="1">
        <f>'RAS-funkcijski'!E13</f>
        <v>14744035.5</v>
      </c>
      <c r="E1307" s="1">
        <v>0</v>
      </c>
      <c r="F1307" s="1">
        <v>0</v>
      </c>
      <c r="G1307" s="2">
        <f t="shared" si="24"/>
        <v>373455.32507999998</v>
      </c>
      <c r="H1307" s="2">
        <f t="shared" si="23"/>
        <v>0.62000000104308128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8323347.46</v>
      </c>
      <c r="D1308" s="1">
        <f>'RAS-funkcijski'!E14</f>
        <v>10456808.93</v>
      </c>
      <c r="E1308" s="1">
        <v>0</v>
      </c>
      <c r="F1308" s="1">
        <v>0</v>
      </c>
      <c r="G1308" s="2">
        <f t="shared" si="24"/>
        <v>292369.6532</v>
      </c>
      <c r="H1308" s="2">
        <f t="shared" si="23"/>
        <v>0.53000000026077032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3683617.66</v>
      </c>
      <c r="D1310" s="1">
        <f>'RAS-funkcijski'!E16</f>
        <v>4287226.57</v>
      </c>
      <c r="E1310" s="1">
        <v>0</v>
      </c>
      <c r="F1310" s="1">
        <v>0</v>
      </c>
      <c r="G1310" s="2">
        <f t="shared" si="24"/>
        <v>147096.84960000002</v>
      </c>
      <c r="H1310" s="2">
        <f t="shared" si="23"/>
        <v>0.76999999955296516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24672.43</v>
      </c>
      <c r="D1316" s="1">
        <f>'RAS-funkcijski'!E22</f>
        <v>28478.959999999999</v>
      </c>
      <c r="E1316" s="1">
        <v>0</v>
      </c>
      <c r="F1316" s="1">
        <v>0</v>
      </c>
      <c r="G1316" s="2">
        <f t="shared" si="24"/>
        <v>1469.3462999999999</v>
      </c>
      <c r="H1316" s="2">
        <f t="shared" si="23"/>
        <v>0.47000000000116415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24672.43</v>
      </c>
      <c r="D1318" s="1">
        <f>'RAS-funkcijski'!E24</f>
        <v>28478.959999999999</v>
      </c>
      <c r="E1318" s="1">
        <v>0</v>
      </c>
      <c r="F1318" s="1">
        <v>0</v>
      </c>
      <c r="G1318" s="2">
        <f t="shared" si="24"/>
        <v>1632.607</v>
      </c>
      <c r="H1318" s="2">
        <f t="shared" si="23"/>
        <v>0.47000000000116415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321870</v>
      </c>
      <c r="D1322" s="1">
        <f>'RAS-funkcijski'!E28</f>
        <v>462380</v>
      </c>
      <c r="E1322" s="1">
        <v>0</v>
      </c>
      <c r="F1322" s="1">
        <v>0</v>
      </c>
      <c r="G1322" s="2">
        <f t="shared" si="24"/>
        <v>29919.120000000003</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321870</v>
      </c>
      <c r="D1324" s="1">
        <f>'RAS-funkcijski'!E30</f>
        <v>462380</v>
      </c>
      <c r="E1324" s="1">
        <v>0</v>
      </c>
      <c r="F1324" s="1">
        <v>0</v>
      </c>
      <c r="G1324" s="2">
        <f t="shared" si="24"/>
        <v>32412.379999999997</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5994967.1699999999</v>
      </c>
      <c r="D1329" s="1">
        <f>'RAS-funkcijski'!E35</f>
        <v>6818626.54</v>
      </c>
      <c r="E1329" s="1">
        <v>0</v>
      </c>
      <c r="F1329" s="1">
        <v>0</v>
      </c>
      <c r="G1329" s="2">
        <f t="shared" si="24"/>
        <v>608598.82775000005</v>
      </c>
      <c r="H1329" s="2">
        <f t="shared" si="23"/>
        <v>0.62999999988824129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200551.95</v>
      </c>
      <c r="D1330" s="1">
        <f>'RAS-funkcijski'!E36</f>
        <v>602712.68000000005</v>
      </c>
      <c r="E1330" s="1">
        <v>0</v>
      </c>
      <c r="F1330" s="1">
        <v>0</v>
      </c>
      <c r="G1330" s="2">
        <f t="shared" si="24"/>
        <v>44991.273920000007</v>
      </c>
      <c r="H1330" s="2">
        <f t="shared" si="23"/>
        <v>0.36999999993713573</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198261.07</v>
      </c>
      <c r="D1331" s="1">
        <f>'RAS-funkcijski'!E37</f>
        <v>582712.68000000005</v>
      </c>
      <c r="E1331" s="1">
        <v>0</v>
      </c>
      <c r="F1331" s="1">
        <v>0</v>
      </c>
      <c r="G1331" s="2">
        <f t="shared" si="24"/>
        <v>45001.652190000008</v>
      </c>
      <c r="H1331" s="2">
        <f t="shared" si="23"/>
        <v>0.38999999995576218</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2290.88</v>
      </c>
      <c r="D1332" s="1">
        <f>'RAS-funkcijski'!E38</f>
        <v>20000</v>
      </c>
      <c r="E1332" s="1">
        <v>0</v>
      </c>
      <c r="F1332" s="1">
        <v>0</v>
      </c>
      <c r="G1332" s="2">
        <f t="shared" si="24"/>
        <v>1437.8899200000001</v>
      </c>
      <c r="H1332" s="2">
        <f t="shared" si="23"/>
        <v>0.11999999999989086</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2228867.42</v>
      </c>
      <c r="D1333" s="1">
        <f>'RAS-funkcijski'!E39</f>
        <v>2233586.94</v>
      </c>
      <c r="E1333" s="1">
        <v>0</v>
      </c>
      <c r="F1333" s="1">
        <v>0</v>
      </c>
      <c r="G1333" s="2">
        <f t="shared" si="24"/>
        <v>234361.4455</v>
      </c>
      <c r="H1333" s="2">
        <f t="shared" si="23"/>
        <v>0.47999999998137355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1816106.41</v>
      </c>
      <c r="D1334" s="1">
        <f>'RAS-funkcijski'!E40</f>
        <v>2039918.08</v>
      </c>
      <c r="E1334" s="1">
        <v>0</v>
      </c>
      <c r="F1334" s="1">
        <v>0</v>
      </c>
      <c r="G1334" s="2">
        <f t="shared" si="24"/>
        <v>212253.93251999997</v>
      </c>
      <c r="H1334" s="2">
        <f t="shared" si="23"/>
        <v>0.48999999999068677</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412761.01</v>
      </c>
      <c r="D1336" s="1">
        <f>'RAS-funkcijski'!E42</f>
        <v>193668.86</v>
      </c>
      <c r="E1336" s="1">
        <v>0</v>
      </c>
      <c r="F1336" s="1">
        <v>0</v>
      </c>
      <c r="G1336" s="2">
        <f t="shared" si="24"/>
        <v>30403.75174</v>
      </c>
      <c r="H1336" s="2">
        <f t="shared" si="23"/>
        <v>0.15000000002328306</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58813.35</v>
      </c>
      <c r="E1337" s="1">
        <v>0</v>
      </c>
      <c r="F1337" s="1">
        <v>0</v>
      </c>
      <c r="G1337" s="2">
        <f t="shared" si="24"/>
        <v>4587.4412999999995</v>
      </c>
      <c r="H1337" s="2">
        <f t="shared" si="23"/>
        <v>0.34999999999854481</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58813.35</v>
      </c>
      <c r="E1343" s="1">
        <v>0</v>
      </c>
      <c r="F1343" s="1">
        <v>0</v>
      </c>
      <c r="G1343" s="2">
        <f t="shared" si="24"/>
        <v>5293.2015000000001</v>
      </c>
      <c r="H1343" s="2">
        <f t="shared" si="27"/>
        <v>0.34999999999854481</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2175245.4699999997</v>
      </c>
      <c r="D1348" s="1">
        <f>'RAS-funkcijski'!E54</f>
        <v>2151931</v>
      </c>
      <c r="E1348" s="1">
        <v>0</v>
      </c>
      <c r="F1348" s="1">
        <v>0</v>
      </c>
      <c r="G1348" s="2">
        <f t="shared" si="24"/>
        <v>323955.37349999999</v>
      </c>
      <c r="H1348" s="2">
        <f t="shared" si="27"/>
        <v>0.46999999973922968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274427.83</v>
      </c>
      <c r="D1349" s="1">
        <f>'RAS-funkcijski'!E55</f>
        <v>835000</v>
      </c>
      <c r="E1349" s="1">
        <v>0</v>
      </c>
      <c r="F1349" s="1">
        <v>0</v>
      </c>
      <c r="G1349" s="2">
        <f t="shared" si="24"/>
        <v>99165.819329999998</v>
      </c>
      <c r="H1349" s="2">
        <f t="shared" si="27"/>
        <v>0.16999999998370185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1900817.64</v>
      </c>
      <c r="D1350" s="1">
        <f>'RAS-funkcijski'!E56</f>
        <v>1316931</v>
      </c>
      <c r="E1350" s="1">
        <v>0</v>
      </c>
      <c r="F1350" s="1">
        <v>0</v>
      </c>
      <c r="G1350" s="2">
        <f t="shared" si="24"/>
        <v>235803.34127999999</v>
      </c>
      <c r="H1350" s="2">
        <f t="shared" si="27"/>
        <v>0.36000000010244548</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665287.46</v>
      </c>
      <c r="D1355" s="1">
        <f>'RAS-funkcijski'!E61</f>
        <v>725109.05</v>
      </c>
      <c r="E1355" s="1">
        <v>0</v>
      </c>
      <c r="F1355" s="1">
        <v>0</v>
      </c>
      <c r="G1355" s="2">
        <f t="shared" si="24"/>
        <v>120583.81692000001</v>
      </c>
      <c r="H1355" s="2">
        <f t="shared" si="27"/>
        <v>0.51000000000931323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480087.46</v>
      </c>
      <c r="D1358" s="1">
        <f>'RAS-funkcijski'!E64</f>
        <v>516909.05</v>
      </c>
      <c r="E1358" s="1">
        <v>0</v>
      </c>
      <c r="F1358" s="1">
        <v>0</v>
      </c>
      <c r="G1358" s="2">
        <f t="shared" si="24"/>
        <v>90834.333599999998</v>
      </c>
      <c r="H1358" s="2">
        <f t="shared" si="27"/>
        <v>0.51000000000931323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185200</v>
      </c>
      <c r="D1359" s="1">
        <f>'RAS-funkcijski'!E65</f>
        <v>208200</v>
      </c>
      <c r="E1359" s="1">
        <v>0</v>
      </c>
      <c r="F1359" s="1">
        <v>0</v>
      </c>
      <c r="G1359" s="2">
        <f t="shared" si="24"/>
        <v>36697.599999999999</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725014.87</v>
      </c>
      <c r="D1360" s="1">
        <f>'RAS-funkcijski'!E66</f>
        <v>1046473.5199999999</v>
      </c>
      <c r="E1360" s="1">
        <v>0</v>
      </c>
      <c r="F1360" s="1">
        <v>0</v>
      </c>
      <c r="G1360" s="2">
        <f t="shared" si="24"/>
        <v>174713.63841999997</v>
      </c>
      <c r="H1360" s="2">
        <f t="shared" si="27"/>
        <v>0.61000000010244548</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116070.41</v>
      </c>
      <c r="D1363" s="1">
        <f>'RAS-funkcijski'!E69</f>
        <v>237520.15</v>
      </c>
      <c r="E1363" s="1">
        <v>0</v>
      </c>
      <c r="F1363" s="1">
        <v>0</v>
      </c>
      <c r="G1363" s="2">
        <f t="shared" si="24"/>
        <v>38422.196150000003</v>
      </c>
      <c r="H1363" s="2">
        <f t="shared" si="27"/>
        <v>0.55999999999767169</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12719.55</v>
      </c>
      <c r="E1365" s="1">
        <v>0</v>
      </c>
      <c r="F1365" s="1">
        <v>0</v>
      </c>
      <c r="G1365" s="2">
        <f t="shared" si="24"/>
        <v>1704.4196999999999</v>
      </c>
      <c r="H1365" s="2">
        <f t="shared" si="27"/>
        <v>0.4500000000007276</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608944.46</v>
      </c>
      <c r="D1366" s="1">
        <f>'RAS-funkcijski'!E72</f>
        <v>796233.82</v>
      </c>
      <c r="E1366" s="1">
        <v>0</v>
      </c>
      <c r="F1366" s="1">
        <v>0</v>
      </c>
      <c r="G1366" s="2">
        <f t="shared" si="24"/>
        <v>149696.02280000001</v>
      </c>
      <c r="H1366" s="2">
        <f t="shared" si="27"/>
        <v>0.64000000001396984</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1171160.03</v>
      </c>
      <c r="D1369" s="1">
        <f>'RAS-funkcijski'!E75</f>
        <v>1100777.82</v>
      </c>
      <c r="E1369" s="1">
        <v>0</v>
      </c>
      <c r="F1369" s="1">
        <v>0</v>
      </c>
      <c r="G1369" s="2">
        <f t="shared" si="24"/>
        <v>239462.81256999998</v>
      </c>
      <c r="H1369" s="2">
        <f t="shared" si="27"/>
        <v>0.2099999999627471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260524.24</v>
      </c>
      <c r="D1370" s="1">
        <f>'RAS-funkcijski'!E76</f>
        <v>242574.24</v>
      </c>
      <c r="E1370" s="1">
        <v>0</v>
      </c>
      <c r="F1370" s="1">
        <v>0</v>
      </c>
      <c r="G1370" s="2">
        <f t="shared" si="24"/>
        <v>53688.435839999991</v>
      </c>
      <c r="H1370" s="2">
        <f t="shared" si="27"/>
        <v>0.47999999998137355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1500</v>
      </c>
      <c r="D1373" s="1">
        <f>'RAS-funkcijski'!E79</f>
        <v>6441.25</v>
      </c>
      <c r="E1373" s="1">
        <v>0</v>
      </c>
      <c r="F1373" s="1">
        <v>0</v>
      </c>
      <c r="G1373" s="2">
        <f t="shared" si="24"/>
        <v>1078.6875</v>
      </c>
      <c r="H1373" s="2">
        <f t="shared" si="27"/>
        <v>0.25</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878874.99</v>
      </c>
      <c r="D1374" s="1">
        <f>'RAS-funkcijski'!E80</f>
        <v>748080.28</v>
      </c>
      <c r="E1374" s="1">
        <v>0</v>
      </c>
      <c r="F1374" s="1">
        <v>0</v>
      </c>
      <c r="G1374" s="2">
        <f t="shared" si="24"/>
        <v>180502.70180000001</v>
      </c>
      <c r="H1374" s="2">
        <f t="shared" si="27"/>
        <v>0.2900000000372529</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30260.799999999999</v>
      </c>
      <c r="D1375" s="1">
        <f>'RAS-funkcijski'!E81</f>
        <v>103682.05</v>
      </c>
      <c r="E1375" s="1">
        <v>0</v>
      </c>
      <c r="F1375" s="1">
        <v>0</v>
      </c>
      <c r="G1375" s="2">
        <f t="shared" si="24"/>
        <v>18297.117300000002</v>
      </c>
      <c r="H1375" s="2">
        <f t="shared" si="27"/>
        <v>0.25000000000363798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334020.46999999997</v>
      </c>
      <c r="D1376" s="1">
        <f>'RAS-funkcijski'!E82</f>
        <v>333911.62</v>
      </c>
      <c r="E1376" s="1">
        <v>0</v>
      </c>
      <c r="F1376" s="1">
        <v>0</v>
      </c>
      <c r="G1376" s="2">
        <f t="shared" si="24"/>
        <v>78143.809379999992</v>
      </c>
      <c r="H1376" s="2">
        <f t="shared" si="27"/>
        <v>0.84999999997671694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334020.46999999997</v>
      </c>
      <c r="D1382" s="1">
        <f>'RAS-funkcijski'!E88</f>
        <v>333911.62</v>
      </c>
      <c r="E1382" s="1">
        <v>0</v>
      </c>
      <c r="F1382" s="1">
        <v>0</v>
      </c>
      <c r="G1382" s="2">
        <f t="shared" si="24"/>
        <v>84154.871639999998</v>
      </c>
      <c r="H1382" s="2">
        <f t="shared" si="27"/>
        <v>0.84999999997671694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126171161.38000001</v>
      </c>
      <c r="D1383" s="1">
        <f>'RAS-funkcijski'!E89</f>
        <v>70309733.239999995</v>
      </c>
      <c r="E1383" s="1">
        <v>0</v>
      </c>
      <c r="F1383" s="1">
        <v>0</v>
      </c>
      <c r="G1383" s="2">
        <f t="shared" si="24"/>
        <v>22677203.368100002</v>
      </c>
      <c r="H1383" s="2">
        <f t="shared" si="27"/>
        <v>0.62000000476837158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7409420.7800000003</v>
      </c>
      <c r="D1384" s="1">
        <f>'RAS-funkcijski'!E90</f>
        <v>9078953.040000001</v>
      </c>
      <c r="E1384" s="1">
        <v>0</v>
      </c>
      <c r="F1384" s="1">
        <v>0</v>
      </c>
      <c r="G1384" s="2">
        <f t="shared" si="24"/>
        <v>2198790.10996</v>
      </c>
      <c r="H1384" s="2">
        <f t="shared" si="27"/>
        <v>0.26000000070780516</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7409420.7800000003</v>
      </c>
      <c r="D1385" s="1">
        <f>'RAS-funkcijski'!E91</f>
        <v>8280296.7400000002</v>
      </c>
      <c r="E1385" s="1">
        <v>0</v>
      </c>
      <c r="F1385" s="1">
        <v>0</v>
      </c>
      <c r="G1385" s="2">
        <f t="shared" si="24"/>
        <v>2085391.2406199998</v>
      </c>
      <c r="H1385" s="2">
        <f t="shared" si="27"/>
        <v>0.47999999951571226</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798656.3</v>
      </c>
      <c r="E1386" s="1">
        <v>0</v>
      </c>
      <c r="F1386" s="1">
        <v>0</v>
      </c>
      <c r="G1386" s="2">
        <f t="shared" si="24"/>
        <v>140563.50880000001</v>
      </c>
      <c r="H1386" s="2">
        <f t="shared" si="27"/>
        <v>0.30000000004656613</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19253241.719999999</v>
      </c>
      <c r="D1388" s="1">
        <f>'RAS-funkcijski'!E94</f>
        <v>25399346.039999999</v>
      </c>
      <c r="E1388" s="1">
        <v>0</v>
      </c>
      <c r="F1388" s="1">
        <v>0</v>
      </c>
      <c r="G1388" s="2">
        <f t="shared" si="24"/>
        <v>6304674.0419999994</v>
      </c>
      <c r="H1388" s="2">
        <f t="shared" si="27"/>
        <v>0.32000000029802322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14311811.15</v>
      </c>
      <c r="D1389" s="1">
        <f>'RAS-funkcijski'!E95</f>
        <v>18520429.09</v>
      </c>
      <c r="E1389" s="1">
        <v>0</v>
      </c>
      <c r="F1389" s="1">
        <v>0</v>
      </c>
      <c r="G1389" s="2">
        <f t="shared" si="24"/>
        <v>4673092.9090299997</v>
      </c>
      <c r="H1389" s="2">
        <f t="shared" si="27"/>
        <v>0.24000000022351742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4941430.57</v>
      </c>
      <c r="D1390" s="1">
        <f>'RAS-funkcijski'!E96</f>
        <v>6878916.9500000002</v>
      </c>
      <c r="E1390" s="1">
        <v>0</v>
      </c>
      <c r="F1390" s="1">
        <v>0</v>
      </c>
      <c r="G1390" s="2">
        <f t="shared" si="24"/>
        <v>1720332.33124</v>
      </c>
      <c r="H1390" s="2">
        <f t="shared" si="27"/>
        <v>0.47999999951571226</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80159795.840000004</v>
      </c>
      <c r="D1393" s="1">
        <f>'RAS-funkcijski'!E99</f>
        <v>9894376.4399999995</v>
      </c>
      <c r="E1393" s="1">
        <v>0</v>
      </c>
      <c r="F1393" s="1">
        <v>0</v>
      </c>
      <c r="G1393" s="2">
        <f t="shared" si="24"/>
        <v>9495112.1284000017</v>
      </c>
      <c r="H1393" s="2">
        <f t="shared" si="27"/>
        <v>0.59999999590218067</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74879884.519999996</v>
      </c>
      <c r="D1394" s="1">
        <f>'RAS-funkcijski'!E100</f>
        <v>0</v>
      </c>
      <c r="E1394" s="1">
        <v>0</v>
      </c>
      <c r="F1394" s="1">
        <v>0</v>
      </c>
      <c r="G1394" s="2">
        <f t="shared" si="24"/>
        <v>7188468.9139200002</v>
      </c>
      <c r="H1394" s="2">
        <f t="shared" si="27"/>
        <v>0.48000000417232513</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5279911.32</v>
      </c>
      <c r="D1395" s="1">
        <f>'RAS-funkcijski'!E101</f>
        <v>9894376.4399999995</v>
      </c>
      <c r="E1395" s="1">
        <v>0</v>
      </c>
      <c r="F1395" s="1">
        <v>0</v>
      </c>
      <c r="G1395" s="2">
        <f t="shared" si="24"/>
        <v>2431660.4273999999</v>
      </c>
      <c r="H1395" s="2">
        <f t="shared" si="27"/>
        <v>0.75999999977648258</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18607642.73</v>
      </c>
      <c r="D1398" s="1">
        <f>'RAS-funkcijski'!E104</f>
        <v>24590848.960000001</v>
      </c>
      <c r="E1398" s="1">
        <v>0</v>
      </c>
      <c r="F1398" s="1">
        <v>0</v>
      </c>
      <c r="G1398" s="2">
        <f t="shared" si="24"/>
        <v>6778934.0650000004</v>
      </c>
      <c r="H1398" s="2">
        <f t="shared" si="27"/>
        <v>0.30999999865889549</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305263</v>
      </c>
      <c r="D1399" s="1">
        <f>'RAS-funkcijski'!E105</f>
        <v>807039.26</v>
      </c>
      <c r="E1399" s="1">
        <v>0</v>
      </c>
      <c r="F1399" s="1">
        <v>0</v>
      </c>
      <c r="G1399" s="2">
        <f t="shared" si="24"/>
        <v>193853.49352000002</v>
      </c>
      <c r="H1399" s="2">
        <f t="shared" si="27"/>
        <v>0.26000000000931323</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435797.31</v>
      </c>
      <c r="D1400" s="1">
        <f>'RAS-funkcijski'!E106</f>
        <v>539169.5</v>
      </c>
      <c r="E1400" s="1">
        <v>0</v>
      </c>
      <c r="F1400" s="1">
        <v>0</v>
      </c>
      <c r="G1400" s="2">
        <f t="shared" si="24"/>
        <v>154441.90362</v>
      </c>
      <c r="H1400" s="2">
        <f t="shared" si="27"/>
        <v>0.80999999999767169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4638045.79</v>
      </c>
      <c r="D1401" s="1">
        <f>'RAS-funkcijski'!E107</f>
        <v>5154387.0199999996</v>
      </c>
      <c r="E1401" s="1">
        <v>0</v>
      </c>
      <c r="F1401" s="1">
        <v>0</v>
      </c>
      <c r="G1401" s="2">
        <f t="shared" si="24"/>
        <v>1539522.4424899998</v>
      </c>
      <c r="H1401" s="2">
        <f t="shared" si="27"/>
        <v>0.22999999951571226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692225</v>
      </c>
      <c r="D1402" s="1">
        <f>'RAS-funkcijski'!E108</f>
        <v>1040798.5</v>
      </c>
      <c r="E1402" s="1">
        <v>0</v>
      </c>
      <c r="F1402" s="1">
        <v>0</v>
      </c>
      <c r="G1402" s="2">
        <f t="shared" si="24"/>
        <v>288477.48800000001</v>
      </c>
      <c r="H1402" s="2">
        <f t="shared" si="27"/>
        <v>0.5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3488354.13</v>
      </c>
      <c r="D1403" s="1">
        <f>'RAS-funkcijski'!E109</f>
        <v>3641610.01</v>
      </c>
      <c r="E1403" s="1">
        <v>0</v>
      </c>
      <c r="F1403" s="1">
        <v>0</v>
      </c>
      <c r="G1403" s="2">
        <f t="shared" si="24"/>
        <v>1131015.2857499998</v>
      </c>
      <c r="H1403" s="2">
        <f t="shared" si="27"/>
        <v>0.13999999966472387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457466.66</v>
      </c>
      <c r="D1405" s="1">
        <f>'RAS-funkcijski'!E111</f>
        <v>471978.51</v>
      </c>
      <c r="E1405" s="1">
        <v>0</v>
      </c>
      <c r="F1405" s="1">
        <v>0</v>
      </c>
      <c r="G1405" s="2">
        <f t="shared" si="24"/>
        <v>149952.33376000001</v>
      </c>
      <c r="H1405" s="2">
        <f t="shared" si="27"/>
        <v>0.83000000001629815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75065202.510000005</v>
      </c>
      <c r="D1408" s="1">
        <f>'RAS-funkcijski'!E114</f>
        <v>79532587.390000001</v>
      </c>
      <c r="E1408" s="1">
        <v>0</v>
      </c>
      <c r="F1408" s="1">
        <v>0</v>
      </c>
      <c r="G1408" s="2">
        <f t="shared" si="24"/>
        <v>25754341.501900002</v>
      </c>
      <c r="H1408" s="2">
        <f t="shared" si="27"/>
        <v>0.87999999523162842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27077358.960000001</v>
      </c>
      <c r="D1409" s="1">
        <f>'RAS-funkcijski'!E115</f>
        <v>32751763.66</v>
      </c>
      <c r="E1409" s="1">
        <v>0</v>
      </c>
      <c r="F1409" s="1">
        <v>0</v>
      </c>
      <c r="G1409" s="2">
        <f t="shared" si="24"/>
        <v>10276478.377080001</v>
      </c>
      <c r="H1409" s="2">
        <f t="shared" si="27"/>
        <v>0.37999999895691872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14116.77</v>
      </c>
      <c r="D1410" s="1">
        <f>'RAS-funkcijski'!E116</f>
        <v>12235.79</v>
      </c>
      <c r="E1410" s="1">
        <v>0</v>
      </c>
      <c r="F1410" s="1">
        <v>0</v>
      </c>
      <c r="G1410" s="2">
        <f t="shared" si="24"/>
        <v>4321.8951999999999</v>
      </c>
      <c r="H1410" s="2">
        <f t="shared" si="27"/>
        <v>0.43999999999869033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27063242.190000001</v>
      </c>
      <c r="D1411" s="1">
        <f>'RAS-funkcijski'!E117</f>
        <v>32739527.870000001</v>
      </c>
      <c r="E1411" s="1">
        <v>0</v>
      </c>
      <c r="F1411" s="1">
        <v>0</v>
      </c>
      <c r="G1411" s="2">
        <f t="shared" si="24"/>
        <v>10457279.66609</v>
      </c>
      <c r="H1411" s="2">
        <f t="shared" si="27"/>
        <v>0.32000000029802322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42960371.020000003</v>
      </c>
      <c r="D1412" s="1">
        <f>'RAS-funkcijski'!E118</f>
        <v>40709368.740000002</v>
      </c>
      <c r="E1412" s="1">
        <v>0</v>
      </c>
      <c r="F1412" s="1">
        <v>0</v>
      </c>
      <c r="G1412" s="2">
        <f t="shared" si="24"/>
        <v>14179218.369000001</v>
      </c>
      <c r="H1412" s="2">
        <f t="shared" si="27"/>
        <v>0.2800000011920929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11707784.630000001</v>
      </c>
      <c r="D1413" s="1">
        <f>'RAS-funkcijski'!E119</f>
        <v>8481179.8300000001</v>
      </c>
      <c r="E1413" s="1">
        <v>0</v>
      </c>
      <c r="F1413" s="1">
        <v>0</v>
      </c>
      <c r="G1413" s="2">
        <f t="shared" si="24"/>
        <v>3297066.5933500007</v>
      </c>
      <c r="H1413" s="2">
        <f t="shared" si="27"/>
        <v>0.53999999910593033</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31252586.390000001</v>
      </c>
      <c r="D1414" s="1">
        <f>'RAS-funkcijski'!E120</f>
        <v>32228188.91</v>
      </c>
      <c r="E1414" s="1">
        <v>0</v>
      </c>
      <c r="F1414" s="1">
        <v>0</v>
      </c>
      <c r="G1414" s="2">
        <f t="shared" si="24"/>
        <v>11102239.84836</v>
      </c>
      <c r="H1414" s="2">
        <f t="shared" si="27"/>
        <v>0.48000000044703484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1304158.02</v>
      </c>
      <c r="D1416" s="1">
        <f>'RAS-funkcijski'!E122</f>
        <v>1389265.32</v>
      </c>
      <c r="E1416" s="1">
        <v>0</v>
      </c>
      <c r="F1416" s="1">
        <v>0</v>
      </c>
      <c r="G1416" s="2">
        <f t="shared" si="24"/>
        <v>481757.26188000001</v>
      </c>
      <c r="H1416" s="2">
        <f t="shared" si="27"/>
        <v>0.34000000008381903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1304158.02</v>
      </c>
      <c r="D1418" s="1">
        <f>'RAS-funkcijski'!E124</f>
        <v>1389265.32</v>
      </c>
      <c r="E1418" s="1">
        <v>0</v>
      </c>
      <c r="F1418" s="1">
        <v>0</v>
      </c>
      <c r="G1418" s="2">
        <f t="shared" si="24"/>
        <v>489922.63919999998</v>
      </c>
      <c r="H1418" s="2">
        <f t="shared" si="27"/>
        <v>0.34000000008381903</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537872.73</v>
      </c>
      <c r="D1419" s="1">
        <f>'RAS-funkcijski'!E125</f>
        <v>578908.64</v>
      </c>
      <c r="E1419" s="1">
        <v>0</v>
      </c>
      <c r="F1419" s="1">
        <v>0</v>
      </c>
      <c r="G1419" s="2">
        <f t="shared" si="24"/>
        <v>205178.49120999998</v>
      </c>
      <c r="H1419" s="2">
        <f t="shared" si="27"/>
        <v>0.63000000000465661</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3152456.78</v>
      </c>
      <c r="D1420" s="1">
        <f>'RAS-funkcijski'!E126</f>
        <v>3536457.11</v>
      </c>
      <c r="E1420" s="1">
        <v>0</v>
      </c>
      <c r="F1420" s="1">
        <v>0</v>
      </c>
      <c r="G1420" s="2">
        <f t="shared" si="24"/>
        <v>1247495.2619999999</v>
      </c>
      <c r="H1420" s="2">
        <f t="shared" si="27"/>
        <v>0.33000000007450581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32985</v>
      </c>
      <c r="D1421" s="1">
        <f>'RAS-funkcijski'!E127</f>
        <v>30874.95</v>
      </c>
      <c r="E1421" s="1">
        <v>0</v>
      </c>
      <c r="F1421" s="1">
        <v>0</v>
      </c>
      <c r="G1421" s="2">
        <f t="shared" si="24"/>
        <v>11652.3927</v>
      </c>
      <c r="H1421" s="2">
        <f t="shared" si="27"/>
        <v>4.9999999999272404E-2</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535948.97</v>
      </c>
      <c r="E1422" s="1">
        <v>0</v>
      </c>
      <c r="F1422" s="1">
        <v>0</v>
      </c>
      <c r="G1422" s="2">
        <f t="shared" si="24"/>
        <v>132915.34456</v>
      </c>
      <c r="H1422" s="2">
        <f t="shared" si="27"/>
        <v>3.0000000027939677E-2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8514119.3100000005</v>
      </c>
      <c r="D1423" s="1">
        <f>'RAS-funkcijski'!E129</f>
        <v>14779717.82</v>
      </c>
      <c r="E1423" s="1">
        <v>0</v>
      </c>
      <c r="F1423" s="1">
        <v>0</v>
      </c>
      <c r="G1423" s="2">
        <f t="shared" si="24"/>
        <v>4759194.3687500004</v>
      </c>
      <c r="H1423" s="2">
        <f t="shared" si="27"/>
        <v>0.49000000022351742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7719484.9299999997</v>
      </c>
      <c r="D1427" s="1">
        <f>'RAS-funkcijski'!E133</f>
        <v>11863571.470000001</v>
      </c>
      <c r="E1427" s="1">
        <v>0</v>
      </c>
      <c r="F1427" s="1">
        <v>0</v>
      </c>
      <c r="G1427" s="2">
        <f t="shared" si="24"/>
        <v>4056614.9952300005</v>
      </c>
      <c r="H1427" s="2">
        <f t="shared" si="27"/>
        <v>0.54000000096857548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4410.04</v>
      </c>
      <c r="E1433" s="1">
        <v>0</v>
      </c>
      <c r="F1433" s="1">
        <v>0</v>
      </c>
      <c r="G1433" s="2">
        <f t="shared" si="24"/>
        <v>1190.7108000000001</v>
      </c>
      <c r="H1433" s="2">
        <f t="shared" si="27"/>
        <v>3.999999999996362E-2</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794634.38</v>
      </c>
      <c r="D1434" s="1">
        <f>'RAS-funkcijski'!E140</f>
        <v>2911736.31</v>
      </c>
      <c r="E1434" s="1">
        <v>0</v>
      </c>
      <c r="F1434" s="1">
        <v>0</v>
      </c>
      <c r="G1434" s="2">
        <f t="shared" si="24"/>
        <v>900062.55200000003</v>
      </c>
      <c r="H1434" s="2">
        <f t="shared" si="27"/>
        <v>0.69000000006053597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235020819.78000003</v>
      </c>
      <c r="D1435" s="13">
        <f>'RAS-funkcijski'!E141</f>
        <v>194256496.56999999</v>
      </c>
      <c r="E1435" s="13">
        <v>0</v>
      </c>
      <c r="F1435" s="13">
        <v>0</v>
      </c>
      <c r="G1435" s="14">
        <f t="shared" si="24"/>
        <v>85424132.370039999</v>
      </c>
      <c r="H1435" s="14">
        <f t="shared" si="27"/>
        <v>0.64999997615814209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1178703</v>
      </c>
      <c r="D1436" s="6">
        <f>'P-VRIO'!E5</f>
        <v>682386.45</v>
      </c>
      <c r="E1436" s="6">
        <v>0</v>
      </c>
      <c r="F1436" s="6">
        <v>0</v>
      </c>
      <c r="G1436" s="7">
        <f t="shared" si="24"/>
        <v>2543.4758999999999</v>
      </c>
      <c r="H1436" s="7">
        <f t="shared" si="27"/>
        <v>0.44999999995343387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603866.43000000005</v>
      </c>
      <c r="D1437" s="1">
        <f>'P-VRIO'!E6</f>
        <v>115666.09</v>
      </c>
      <c r="E1437" s="1">
        <v>0</v>
      </c>
      <c r="F1437" s="1">
        <v>0</v>
      </c>
      <c r="G1437" s="2">
        <f t="shared" si="24"/>
        <v>1670.3972200000001</v>
      </c>
      <c r="H1437" s="2">
        <f t="shared" si="27"/>
        <v>0.52000000004773028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23.25</v>
      </c>
      <c r="D1438" s="1">
        <f>'P-VRIO'!E7</f>
        <v>63777.729999999996</v>
      </c>
      <c r="E1438" s="1">
        <v>0</v>
      </c>
      <c r="F1438" s="1">
        <v>0</v>
      </c>
      <c r="G1438" s="2">
        <f t="shared" si="24"/>
        <v>382.73613</v>
      </c>
      <c r="H1438" s="2">
        <f t="shared" si="27"/>
        <v>0.52000000000407454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23.25</v>
      </c>
      <c r="D1439" s="1">
        <f>'P-VRIO'!E8</f>
        <v>13272.28</v>
      </c>
      <c r="E1439" s="1">
        <v>0</v>
      </c>
      <c r="F1439" s="1">
        <v>0</v>
      </c>
      <c r="G1439" s="2">
        <f t="shared" si="24"/>
        <v>106.27124000000001</v>
      </c>
      <c r="H1439" s="2">
        <f t="shared" si="27"/>
        <v>0.53000000000065484</v>
      </c>
      <c r="I1439" s="10">
        <f t="shared" ref="I1439:I1444" si="28">G1439*H1439</f>
        <v>56.323757200069593</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50505.45</v>
      </c>
      <c r="E1440" s="1">
        <v>0</v>
      </c>
      <c r="F1440" s="1">
        <v>0</v>
      </c>
      <c r="G1440" s="2">
        <f t="shared" si="24"/>
        <v>505.05449999999996</v>
      </c>
      <c r="H1440" s="2">
        <f t="shared" si="27"/>
        <v>0.44999999999708962</v>
      </c>
      <c r="I1440" s="10">
        <f t="shared" si="28"/>
        <v>227.27452499853007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603843.18000000005</v>
      </c>
      <c r="D1445" s="1">
        <f>'P-VRIO'!E14</f>
        <v>51888.36</v>
      </c>
      <c r="E1445" s="1">
        <v>0</v>
      </c>
      <c r="F1445" s="1">
        <v>0</v>
      </c>
      <c r="G1445" s="2">
        <f t="shared" si="24"/>
        <v>7076.1990000000005</v>
      </c>
      <c r="H1445" s="2">
        <f t="shared" si="27"/>
        <v>0.54000000005180482</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603843.18000000005</v>
      </c>
      <c r="D1450" s="1">
        <f>'P-VRIO'!E19</f>
        <v>49393.74</v>
      </c>
      <c r="E1450" s="1">
        <v>0</v>
      </c>
      <c r="F1450" s="1">
        <v>0</v>
      </c>
      <c r="G1450" s="2">
        <f t="shared" si="24"/>
        <v>10539.4599</v>
      </c>
      <c r="H1450" s="2">
        <f t="shared" si="27"/>
        <v>0.44000000005326001</v>
      </c>
      <c r="I1450" s="10">
        <f t="shared" si="29"/>
        <v>4637.3623565613316</v>
      </c>
      <c r="J1450" s="2">
        <f>IF(AND(Skriveni!C1450&lt;&gt;0,Skriveni!D1450&lt;&gt;0),1,0)</f>
        <v>1</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2494.62</v>
      </c>
      <c r="E1451" s="1">
        <v>0</v>
      </c>
      <c r="F1451" s="1">
        <v>0</v>
      </c>
      <c r="G1451" s="2">
        <f t="shared" si="24"/>
        <v>79.827839999999995</v>
      </c>
      <c r="H1451" s="2">
        <f t="shared" si="27"/>
        <v>0.38000000000010914</v>
      </c>
      <c r="I1451" s="10">
        <f t="shared" si="29"/>
        <v>30.334579200008712</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574836.56999999995</v>
      </c>
      <c r="D1453" s="1">
        <f>'P-VRIO'!E22</f>
        <v>566720.36</v>
      </c>
      <c r="E1453" s="1">
        <v>0</v>
      </c>
      <c r="F1453" s="1">
        <v>0</v>
      </c>
      <c r="G1453" s="2">
        <f t="shared" si="24"/>
        <v>30748.991219999996</v>
      </c>
      <c r="H1453" s="2">
        <f t="shared" si="27"/>
        <v>0.7900000000372529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574836.46</v>
      </c>
      <c r="D1454" s="1">
        <f>'P-VRIO'!E23</f>
        <v>72692.179999999993</v>
      </c>
      <c r="E1454" s="1">
        <v>0</v>
      </c>
      <c r="F1454" s="1">
        <v>0</v>
      </c>
      <c r="G1454" s="2">
        <f t="shared" si="24"/>
        <v>13684.19558</v>
      </c>
      <c r="H1454" s="2">
        <f t="shared" si="27"/>
        <v>0.63999999995576218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1200.71</v>
      </c>
      <c r="E1455" s="1">
        <v>0</v>
      </c>
      <c r="F1455" s="1">
        <v>0</v>
      </c>
      <c r="G1455" s="2">
        <f t="shared" si="24"/>
        <v>48.028400000000005</v>
      </c>
      <c r="H1455" s="2">
        <f t="shared" si="27"/>
        <v>0.28999999999996362</v>
      </c>
      <c r="I1455" s="10">
        <f t="shared" ref="I1455:I1460" si="30">G1455*H1455</f>
        <v>13.928235999998254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574436.46</v>
      </c>
      <c r="D1456" s="1">
        <f>'P-VRIO'!E25</f>
        <v>52743.78</v>
      </c>
      <c r="E1456" s="1">
        <v>0</v>
      </c>
      <c r="F1456" s="1">
        <v>0</v>
      </c>
      <c r="G1456" s="2">
        <f t="shared" si="24"/>
        <v>14278.404420000001</v>
      </c>
      <c r="H1456" s="2">
        <f t="shared" si="27"/>
        <v>0.67999999996391125</v>
      </c>
      <c r="I1456" s="10">
        <f t="shared" si="30"/>
        <v>9709.3150050847107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400</v>
      </c>
      <c r="D1458" s="1">
        <f>'P-VRIO'!E27</f>
        <v>18659.82</v>
      </c>
      <c r="E1458" s="1">
        <v>0</v>
      </c>
      <c r="F1458" s="1">
        <v>0</v>
      </c>
      <c r="G1458" s="2">
        <f t="shared" si="24"/>
        <v>867.55172000000005</v>
      </c>
      <c r="H1458" s="2">
        <f t="shared" si="27"/>
        <v>0.18000000000029104</v>
      </c>
      <c r="I1458" s="10">
        <f t="shared" si="30"/>
        <v>156.1593096002525</v>
      </c>
      <c r="J1458" s="2">
        <f>IF(AND(Skriveni!C1458&lt;&gt;0,Skriveni!D1458&lt;&gt;0),1,0)</f>
        <v>1</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87.87</v>
      </c>
      <c r="E1460" s="1">
        <v>0</v>
      </c>
      <c r="F1460" s="1">
        <v>0</v>
      </c>
      <c r="G1460" s="2">
        <f t="shared" si="24"/>
        <v>4.3935000000000004</v>
      </c>
      <c r="H1460" s="2">
        <f t="shared" si="27"/>
        <v>0.12999999999999545</v>
      </c>
      <c r="I1460" s="10">
        <f t="shared" si="30"/>
        <v>0.5711549999999801</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0.11</v>
      </c>
      <c r="D1461" s="1">
        <f>'P-VRIO'!E30</f>
        <v>494028.18</v>
      </c>
      <c r="E1461" s="1">
        <v>0</v>
      </c>
      <c r="F1461" s="1">
        <v>0</v>
      </c>
      <c r="G1461" s="2">
        <f t="shared" si="24"/>
        <v>25689.468219999999</v>
      </c>
      <c r="H1461" s="2">
        <f t="shared" si="27"/>
        <v>0.28999999999301507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0.11</v>
      </c>
      <c r="D1466" s="1">
        <f>'P-VRIO'!E35</f>
        <v>1306.71</v>
      </c>
      <c r="E1466" s="1">
        <v>0</v>
      </c>
      <c r="F1466" s="1">
        <v>0</v>
      </c>
      <c r="G1466" s="2">
        <f t="shared" si="24"/>
        <v>81.01943</v>
      </c>
      <c r="H1466" s="2">
        <f t="shared" si="27"/>
        <v>0.39999999999996361</v>
      </c>
      <c r="I1466" s="10">
        <f t="shared" si="31"/>
        <v>32.407771999997053</v>
      </c>
      <c r="J1466" s="2">
        <f>IF(AND(Skriveni!C1466&lt;&gt;0,Skriveni!D1466&lt;&gt;0),1,0)</f>
        <v>1</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492721.47</v>
      </c>
      <c r="E1467" s="1">
        <v>0</v>
      </c>
      <c r="F1467" s="1">
        <v>0</v>
      </c>
      <c r="G1467" s="2">
        <f t="shared" si="24"/>
        <v>31534.174080000001</v>
      </c>
      <c r="H1467" s="2">
        <f t="shared" si="27"/>
        <v>0.46999999997206032</v>
      </c>
      <c r="I1467" s="10">
        <f t="shared" si="31"/>
        <v>14821.061816718946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494.52</v>
      </c>
      <c r="D1469" s="1">
        <f>'P-VRIO'!E38</f>
        <v>13665.529999999999</v>
      </c>
      <c r="E1469" s="1">
        <v>0</v>
      </c>
      <c r="F1469" s="1">
        <v>0</v>
      </c>
      <c r="G1469" s="2">
        <f t="shared" si="24"/>
        <v>946.06971999999996</v>
      </c>
      <c r="H1469" s="2">
        <f t="shared" si="27"/>
        <v>0.95000000000118234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13621.32</v>
      </c>
      <c r="E1470" s="1">
        <v>0</v>
      </c>
      <c r="F1470" s="1">
        <v>0</v>
      </c>
      <c r="G1470" s="2">
        <f t="shared" si="24"/>
        <v>953.49240000000009</v>
      </c>
      <c r="H1470" s="2">
        <f t="shared" si="27"/>
        <v>0.31999999999970896</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13621.32</v>
      </c>
      <c r="E1471" s="1">
        <v>0</v>
      </c>
      <c r="F1471" s="1">
        <v>0</v>
      </c>
      <c r="G1471" s="2">
        <f t="shared" si="24"/>
        <v>980.73503999999991</v>
      </c>
      <c r="H1471" s="2">
        <f t="shared" si="27"/>
        <v>0.31999999999970896</v>
      </c>
      <c r="I1471" s="10">
        <f t="shared" ref="I1471:I1474" si="32">G1471*H1471</f>
        <v>313.83521279971455</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494.52</v>
      </c>
      <c r="D1475" s="1">
        <f>'P-VRIO'!E44</f>
        <v>44.21</v>
      </c>
      <c r="E1475" s="1">
        <v>0</v>
      </c>
      <c r="F1475" s="1">
        <v>0</v>
      </c>
      <c r="G1475" s="2">
        <f t="shared" si="24"/>
        <v>23.317599999999999</v>
      </c>
      <c r="H1475" s="2">
        <f t="shared" si="27"/>
        <v>0.69000000000001904</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494.52</v>
      </c>
      <c r="D1476" s="1">
        <f>'P-VRIO'!E45</f>
        <v>44.21</v>
      </c>
      <c r="E1476" s="1">
        <v>0</v>
      </c>
      <c r="F1476" s="1">
        <v>0</v>
      </c>
      <c r="G1476" s="2">
        <f t="shared" si="24"/>
        <v>23.900539999999999</v>
      </c>
      <c r="H1476" s="2">
        <f t="shared" si="27"/>
        <v>0.69000000000001904</v>
      </c>
      <c r="I1476" s="10">
        <f t="shared" ref="I1476:I1479" si="33">G1476*H1476</f>
        <v>16.491372600000453</v>
      </c>
      <c r="J1476" s="2">
        <f>IF(AND(Skriveni!C1476&lt;&gt;0,Skriveni!D1476&lt;&gt;0),1,0)</f>
        <v>1</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35068135.109999999</v>
      </c>
      <c r="D1480" s="6"/>
      <c r="E1480" s="6">
        <v>0</v>
      </c>
      <c r="F1480" s="6">
        <v>0</v>
      </c>
      <c r="G1480" s="7">
        <f t="shared" ref="G1480:G1580" si="34">B1480/1000*C1480</f>
        <v>35068.135110000003</v>
      </c>
      <c r="H1480" s="7">
        <f t="shared" ref="H1480:H1580" si="35">ABS(C1480-ROUND(C1480,0))</f>
        <v>0.10999999940395355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199266694.59999999</v>
      </c>
      <c r="D1481" s="1">
        <v>0</v>
      </c>
      <c r="E1481" s="1">
        <v>0</v>
      </c>
      <c r="F1481" s="1">
        <v>0</v>
      </c>
      <c r="G1481" s="2">
        <f t="shared" si="34"/>
        <v>398533.38919999998</v>
      </c>
      <c r="H1481" s="2">
        <f t="shared" si="35"/>
        <v>0.40000000596046448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756034.72</v>
      </c>
      <c r="D1482" s="1">
        <v>0</v>
      </c>
      <c r="E1482" s="1">
        <v>0</v>
      </c>
      <c r="F1482" s="1">
        <v>0</v>
      </c>
      <c r="G1482" s="2">
        <f t="shared" si="34"/>
        <v>2268.1041599999999</v>
      </c>
      <c r="H1482" s="2">
        <f t="shared" si="35"/>
        <v>0.28000000002793968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176904110.84999999</v>
      </c>
      <c r="D1483" s="1">
        <v>0</v>
      </c>
      <c r="E1483" s="1">
        <v>0</v>
      </c>
      <c r="F1483" s="1">
        <v>0</v>
      </c>
      <c r="G1483" s="2">
        <f t="shared" si="34"/>
        <v>707616.44339999999</v>
      </c>
      <c r="H1483" s="2">
        <f t="shared" si="35"/>
        <v>0.15000000596046448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117105071.84</v>
      </c>
      <c r="D1484" s="1">
        <v>0</v>
      </c>
      <c r="E1484" s="1">
        <v>0</v>
      </c>
      <c r="F1484" s="1">
        <v>0</v>
      </c>
      <c r="G1484" s="2">
        <f t="shared" si="34"/>
        <v>585525.35920000006</v>
      </c>
      <c r="H1484" s="2">
        <f t="shared" si="35"/>
        <v>0.15999999642372131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40441357.380000003</v>
      </c>
      <c r="D1485" s="1">
        <v>0</v>
      </c>
      <c r="E1485" s="1">
        <v>0</v>
      </c>
      <c r="F1485" s="1">
        <v>0</v>
      </c>
      <c r="G1485" s="2">
        <f t="shared" si="34"/>
        <v>242648.14428000001</v>
      </c>
      <c r="H1485" s="2">
        <f t="shared" si="35"/>
        <v>0.38000000268220901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680065.52</v>
      </c>
      <c r="D1486" s="1">
        <v>0</v>
      </c>
      <c r="E1486" s="1">
        <v>0</v>
      </c>
      <c r="F1486" s="1">
        <v>0</v>
      </c>
      <c r="G1486" s="2">
        <f t="shared" si="34"/>
        <v>4760.4586399999998</v>
      </c>
      <c r="H1486" s="2">
        <f t="shared" si="35"/>
        <v>0.47999999998137355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2044204.09</v>
      </c>
      <c r="D1487" s="1">
        <v>0</v>
      </c>
      <c r="E1487" s="1">
        <v>0</v>
      </c>
      <c r="F1487" s="1">
        <v>0</v>
      </c>
      <c r="G1487" s="2">
        <f t="shared" si="34"/>
        <v>16353.632720000001</v>
      </c>
      <c r="H1487" s="2">
        <f t="shared" si="35"/>
        <v>9.0000000083819032E-2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534.35</v>
      </c>
      <c r="D1488" s="1">
        <v>0</v>
      </c>
      <c r="E1488" s="1">
        <v>0</v>
      </c>
      <c r="F1488" s="1">
        <v>0</v>
      </c>
      <c r="G1488" s="2">
        <f>B1488/1000*C1488</f>
        <v>4.8091499999999998</v>
      </c>
      <c r="H1488" s="2">
        <f>ABS(C1488-ROUND(C1488,0))</f>
        <v>0.35000000000002274</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6046135.6399999997</v>
      </c>
      <c r="D1489" s="1">
        <v>0</v>
      </c>
      <c r="E1489" s="1">
        <v>0</v>
      </c>
      <c r="F1489" s="1">
        <v>0</v>
      </c>
      <c r="G1489" s="2">
        <f t="shared" si="34"/>
        <v>60461.356399999997</v>
      </c>
      <c r="H1489" s="2">
        <f t="shared" si="35"/>
        <v>0.36000000033527613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4820.37</v>
      </c>
      <c r="D1490" s="1">
        <v>0</v>
      </c>
      <c r="E1490" s="1">
        <v>0</v>
      </c>
      <c r="F1490" s="1">
        <v>0</v>
      </c>
      <c r="G1490" s="2">
        <f t="shared" si="34"/>
        <v>53.024069999999995</v>
      </c>
      <c r="H1490" s="2">
        <f t="shared" si="35"/>
        <v>0.36999999999989086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10581921.66</v>
      </c>
      <c r="D1491" s="1">
        <v>0</v>
      </c>
      <c r="E1491" s="1">
        <v>0</v>
      </c>
      <c r="F1491" s="1">
        <v>0</v>
      </c>
      <c r="G1491" s="2">
        <f t="shared" si="34"/>
        <v>126983.05992</v>
      </c>
      <c r="H1491" s="2">
        <f t="shared" si="35"/>
        <v>0.33999999985098839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15633647.15</v>
      </c>
      <c r="D1492" s="1">
        <v>0</v>
      </c>
      <c r="E1492" s="1">
        <v>0</v>
      </c>
      <c r="F1492" s="1">
        <v>0</v>
      </c>
      <c r="G1492" s="2">
        <f t="shared" si="34"/>
        <v>203237.41295</v>
      </c>
      <c r="H1492" s="2">
        <f t="shared" si="35"/>
        <v>0.15000000037252903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5972901.8799999999</v>
      </c>
      <c r="D1493" s="1">
        <v>0</v>
      </c>
      <c r="E1493" s="1">
        <v>0</v>
      </c>
      <c r="F1493" s="1">
        <v>0</v>
      </c>
      <c r="G1493" s="2">
        <f t="shared" si="34"/>
        <v>83620.626319999996</v>
      </c>
      <c r="H1493" s="2">
        <f t="shared" si="35"/>
        <v>0.12000000011175871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5972901.8799999999</v>
      </c>
      <c r="D1497" s="1">
        <v>0</v>
      </c>
      <c r="E1497" s="1">
        <v>0</v>
      </c>
      <c r="F1497" s="1">
        <v>0</v>
      </c>
      <c r="G1497" s="2">
        <f t="shared" si="34"/>
        <v>107512.23383999999</v>
      </c>
      <c r="H1497" s="2">
        <f t="shared" si="35"/>
        <v>0.12000000011175871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193707843.39999998</v>
      </c>
      <c r="D1499" s="1">
        <v>0</v>
      </c>
      <c r="E1499" s="1">
        <v>0</v>
      </c>
      <c r="F1499" s="1">
        <v>0</v>
      </c>
      <c r="G1499" s="2">
        <f t="shared" si="34"/>
        <v>3874156.8679999998</v>
      </c>
      <c r="H1499" s="2">
        <f t="shared" si="35"/>
        <v>0.39999997615814209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744197.12</v>
      </c>
      <c r="D1500" s="1">
        <v>0</v>
      </c>
      <c r="E1500" s="1">
        <v>0</v>
      </c>
      <c r="F1500" s="1">
        <v>0</v>
      </c>
      <c r="G1500" s="2">
        <f t="shared" si="34"/>
        <v>15628.139520000001</v>
      </c>
      <c r="H1500" s="2">
        <f t="shared" si="35"/>
        <v>0.11999999999534339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175190344.09999999</v>
      </c>
      <c r="D1501" s="1">
        <v>0</v>
      </c>
      <c r="E1501" s="1">
        <v>0</v>
      </c>
      <c r="F1501" s="1">
        <v>0</v>
      </c>
      <c r="G1501" s="2">
        <f t="shared" si="34"/>
        <v>3854187.5701999995</v>
      </c>
      <c r="H1501" s="2">
        <f t="shared" si="35"/>
        <v>9.9999994039535522E-2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115441288.3</v>
      </c>
      <c r="D1502" s="1">
        <v>0</v>
      </c>
      <c r="E1502" s="1">
        <v>0</v>
      </c>
      <c r="F1502" s="1">
        <v>0</v>
      </c>
      <c r="G1502" s="2">
        <f t="shared" si="34"/>
        <v>2655149.6308999998</v>
      </c>
      <c r="H1502" s="2">
        <f t="shared" si="35"/>
        <v>0.29999999701976776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39728387.380000003</v>
      </c>
      <c r="D1503" s="1">
        <v>0</v>
      </c>
      <c r="E1503" s="1">
        <v>0</v>
      </c>
      <c r="F1503" s="1">
        <v>0</v>
      </c>
      <c r="G1503" s="2">
        <f t="shared" si="34"/>
        <v>953481.29712000012</v>
      </c>
      <c r="H1503" s="2">
        <f t="shared" si="35"/>
        <v>0.38000000268220901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673441.4</v>
      </c>
      <c r="D1504" s="1">
        <v>0</v>
      </c>
      <c r="E1504" s="1">
        <v>0</v>
      </c>
      <c r="F1504" s="1">
        <v>0</v>
      </c>
      <c r="G1504" s="2">
        <f t="shared" si="34"/>
        <v>16836.035</v>
      </c>
      <c r="H1504" s="2">
        <f t="shared" si="35"/>
        <v>0.40000000002328306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1964471.17</v>
      </c>
      <c r="D1505" s="1">
        <v>0</v>
      </c>
      <c r="E1505" s="1">
        <v>0</v>
      </c>
      <c r="F1505" s="1">
        <v>0</v>
      </c>
      <c r="G1505" s="2">
        <f t="shared" si="34"/>
        <v>51076.250419999997</v>
      </c>
      <c r="H1505" s="2">
        <f t="shared" si="35"/>
        <v>0.16999999992549419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644958.97</v>
      </c>
      <c r="D1506" s="1">
        <v>0</v>
      </c>
      <c r="E1506" s="1">
        <v>0</v>
      </c>
      <c r="F1506" s="1">
        <v>0</v>
      </c>
      <c r="G1506" s="2">
        <f>B1506/1000*C1506</f>
        <v>17413.892189999999</v>
      </c>
      <c r="H1506" s="2">
        <f>ABS(C1506-ROUND(C1506,0))</f>
        <v>3.0000000027939677E-2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5777744.5599999996</v>
      </c>
      <c r="D1507" s="1">
        <v>0</v>
      </c>
      <c r="E1507" s="1">
        <v>0</v>
      </c>
      <c r="F1507" s="1">
        <v>0</v>
      </c>
      <c r="G1507" s="2">
        <f t="shared" si="34"/>
        <v>161776.84768000001</v>
      </c>
      <c r="H1507" s="2">
        <f t="shared" si="35"/>
        <v>0.44000000040978193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3612.87</v>
      </c>
      <c r="D1508" s="1">
        <v>0</v>
      </c>
      <c r="E1508" s="1">
        <v>0</v>
      </c>
      <c r="F1508" s="1">
        <v>0</v>
      </c>
      <c r="G1508" s="2">
        <f t="shared" si="34"/>
        <v>104.77323</v>
      </c>
      <c r="H1508" s="2">
        <f t="shared" si="35"/>
        <v>0.13000000000010914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10956439.449999999</v>
      </c>
      <c r="D1509" s="1">
        <v>0</v>
      </c>
      <c r="E1509" s="1">
        <v>0</v>
      </c>
      <c r="F1509" s="1">
        <v>0</v>
      </c>
      <c r="G1509" s="2">
        <f t="shared" si="34"/>
        <v>328693.18349999998</v>
      </c>
      <c r="H1509" s="2">
        <f t="shared" si="35"/>
        <v>0.44999999925494194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15521404.26</v>
      </c>
      <c r="D1510" s="1">
        <v>0</v>
      </c>
      <c r="E1510" s="1">
        <v>0</v>
      </c>
      <c r="F1510" s="1">
        <v>0</v>
      </c>
      <c r="G1510" s="2">
        <f t="shared" si="34"/>
        <v>481163.53206</v>
      </c>
      <c r="H1510" s="2">
        <f t="shared" si="35"/>
        <v>0.25999999977648258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2251897.92</v>
      </c>
      <c r="D1511" s="1">
        <v>0</v>
      </c>
      <c r="E1511" s="1">
        <v>0</v>
      </c>
      <c r="F1511" s="1">
        <v>0</v>
      </c>
      <c r="G1511" s="2">
        <f t="shared" si="34"/>
        <v>72060.733439999996</v>
      </c>
      <c r="H1511" s="2">
        <f t="shared" si="35"/>
        <v>8.0000000074505806E-2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2251897.92</v>
      </c>
      <c r="D1515" s="1">
        <v>0</v>
      </c>
      <c r="E1515" s="1">
        <v>0</v>
      </c>
      <c r="F1515" s="1">
        <v>0</v>
      </c>
      <c r="G1515" s="2">
        <f t="shared" si="34"/>
        <v>81068.325119999994</v>
      </c>
      <c r="H1515" s="2">
        <f t="shared" si="35"/>
        <v>8.0000000074505806E-2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40626986.310000002</v>
      </c>
      <c r="D1517" s="1">
        <v>0</v>
      </c>
      <c r="E1517" s="1">
        <v>0</v>
      </c>
      <c r="F1517" s="1">
        <v>0</v>
      </c>
      <c r="G1517" s="2">
        <f t="shared" si="34"/>
        <v>1543825.4797799999</v>
      </c>
      <c r="H1517" s="2">
        <f t="shared" si="35"/>
        <v>0.31000000238418579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1006486.4499999997</v>
      </c>
      <c r="D1518" s="1">
        <v>0</v>
      </c>
      <c r="E1518" s="1">
        <v>0</v>
      </c>
      <c r="F1518" s="1">
        <v>0</v>
      </c>
      <c r="G1518" s="2">
        <f t="shared" si="34"/>
        <v>39252.971549999987</v>
      </c>
      <c r="H1518" s="2">
        <f t="shared" si="35"/>
        <v>0.44999999972060323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37266.74</v>
      </c>
      <c r="D1519" s="1">
        <v>0</v>
      </c>
      <c r="E1519" s="1">
        <v>0</v>
      </c>
      <c r="F1519" s="1">
        <v>0</v>
      </c>
      <c r="G1519" s="2">
        <f t="shared" si="34"/>
        <v>1490.6695999999999</v>
      </c>
      <c r="H1519" s="2">
        <f t="shared" si="35"/>
        <v>0.26000000000203727</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10425.74</v>
      </c>
      <c r="D1520" s="1">
        <v>0</v>
      </c>
      <c r="E1520" s="1">
        <v>0</v>
      </c>
      <c r="F1520" s="1">
        <v>0</v>
      </c>
      <c r="G1520" s="2">
        <f t="shared" si="34"/>
        <v>427.45534000000004</v>
      </c>
      <c r="H1520" s="2">
        <f t="shared" si="35"/>
        <v>0.26000000000021828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26841</v>
      </c>
      <c r="D1521" s="1">
        <v>0</v>
      </c>
      <c r="E1521" s="1">
        <v>0</v>
      </c>
      <c r="F1521" s="1">
        <v>0</v>
      </c>
      <c r="G1521" s="2">
        <f t="shared" si="34"/>
        <v>1127.3220000000001</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799256.86999999976</v>
      </c>
      <c r="D1524" s="1">
        <v>0</v>
      </c>
      <c r="E1524" s="1">
        <v>0</v>
      </c>
      <c r="F1524" s="1">
        <v>0</v>
      </c>
      <c r="G1524" s="2">
        <f t="shared" si="34"/>
        <v>35966.559149999986</v>
      </c>
      <c r="H1524" s="2">
        <f t="shared" si="35"/>
        <v>0.13000000023748726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173552.47</v>
      </c>
      <c r="D1525" s="1">
        <v>0</v>
      </c>
      <c r="E1525" s="1">
        <v>0</v>
      </c>
      <c r="F1525" s="1">
        <v>0</v>
      </c>
      <c r="G1525" s="2">
        <f t="shared" si="34"/>
        <v>7983.4136200000003</v>
      </c>
      <c r="H1525" s="2">
        <f t="shared" si="35"/>
        <v>0.47000000000116415</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173552.47</v>
      </c>
      <c r="D1526" s="1">
        <v>0</v>
      </c>
      <c r="E1526" s="1">
        <v>0</v>
      </c>
      <c r="F1526" s="1">
        <v>0</v>
      </c>
      <c r="G1526" s="2">
        <f t="shared" si="34"/>
        <v>8156.9660899999999</v>
      </c>
      <c r="H1526" s="2">
        <f t="shared" si="35"/>
        <v>0.47000000000116415</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581539.85</v>
      </c>
      <c r="D1530" s="1">
        <v>0</v>
      </c>
      <c r="E1530" s="1">
        <v>0</v>
      </c>
      <c r="F1530" s="1">
        <v>0</v>
      </c>
      <c r="G1530" s="2">
        <f t="shared" si="34"/>
        <v>29658.532349999998</v>
      </c>
      <c r="H1530" s="2">
        <f t="shared" si="35"/>
        <v>0.15000000002328306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481065.6</v>
      </c>
      <c r="D1531" s="1">
        <v>0</v>
      </c>
      <c r="E1531" s="1">
        <v>0</v>
      </c>
      <c r="F1531" s="1">
        <v>0</v>
      </c>
      <c r="G1531" s="2">
        <f t="shared" si="34"/>
        <v>25015.411199999999</v>
      </c>
      <c r="H1531" s="2">
        <f t="shared" si="35"/>
        <v>0.40000000002328306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70352.5</v>
      </c>
      <c r="D1532" s="1">
        <v>0</v>
      </c>
      <c r="E1532" s="1">
        <v>0</v>
      </c>
      <c r="F1532" s="1">
        <v>0</v>
      </c>
      <c r="G1532" s="2">
        <f t="shared" si="34"/>
        <v>3728.6824999999999</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8164.7</v>
      </c>
      <c r="D1533" s="1">
        <v>0</v>
      </c>
      <c r="E1533" s="1">
        <v>0</v>
      </c>
      <c r="F1533" s="1">
        <v>0</v>
      </c>
      <c r="G1533" s="2">
        <f t="shared" si="34"/>
        <v>440.8938</v>
      </c>
      <c r="H1533" s="2">
        <f t="shared" si="35"/>
        <v>0.3000000000001819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21957.05</v>
      </c>
      <c r="D1534" s="1">
        <v>0</v>
      </c>
      <c r="E1534" s="1">
        <v>0</v>
      </c>
      <c r="F1534" s="1">
        <v>0</v>
      </c>
      <c r="G1534" s="2">
        <f t="shared" si="34"/>
        <v>1207.6377499999999</v>
      </c>
      <c r="H1534" s="2">
        <f t="shared" si="35"/>
        <v>4.9999999999272404E-2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470.44</v>
      </c>
      <c r="D1535" s="1">
        <v>0</v>
      </c>
      <c r="E1535" s="1">
        <v>0</v>
      </c>
      <c r="F1535" s="1">
        <v>0</v>
      </c>
      <c r="G1535" s="2">
        <f t="shared" si="34"/>
        <v>26.344640000000002</v>
      </c>
      <c r="H1535" s="2">
        <f t="shared" si="35"/>
        <v>0.43999999999999773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470.44</v>
      </c>
      <c r="D1536" s="1">
        <v>0</v>
      </c>
      <c r="E1536" s="1">
        <v>0</v>
      </c>
      <c r="F1536" s="1">
        <v>0</v>
      </c>
      <c r="G1536" s="2">
        <f t="shared" si="34"/>
        <v>26.815080000000002</v>
      </c>
      <c r="H1536" s="2">
        <f t="shared" si="35"/>
        <v>0.43999999999999773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7650.95</v>
      </c>
      <c r="D1540" s="1">
        <v>0</v>
      </c>
      <c r="E1540" s="1">
        <v>0</v>
      </c>
      <c r="F1540" s="1">
        <v>0</v>
      </c>
      <c r="G1540" s="2">
        <f t="shared" si="34"/>
        <v>466.70794999999998</v>
      </c>
      <c r="H1540" s="2">
        <f t="shared" si="35"/>
        <v>5.0000000000181899E-2</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7634.8</v>
      </c>
      <c r="D1541" s="1">
        <v>0</v>
      </c>
      <c r="E1541" s="1">
        <v>0</v>
      </c>
      <c r="F1541" s="1">
        <v>0</v>
      </c>
      <c r="G1541" s="2">
        <f t="shared" si="34"/>
        <v>473.35759999999999</v>
      </c>
      <c r="H1541" s="2">
        <f t="shared" si="35"/>
        <v>0.1999999999998181</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16.149999999999999</v>
      </c>
      <c r="D1544" s="1">
        <v>0</v>
      </c>
      <c r="E1544" s="1">
        <v>0</v>
      </c>
      <c r="F1544" s="1">
        <v>0</v>
      </c>
      <c r="G1544" s="2">
        <f t="shared" si="34"/>
        <v>1.04975</v>
      </c>
      <c r="H1544" s="2">
        <f t="shared" si="35"/>
        <v>0.14999999999999858</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22547.21</v>
      </c>
      <c r="D1550" s="1">
        <v>0</v>
      </c>
      <c r="E1550" s="1">
        <v>0</v>
      </c>
      <c r="F1550" s="1">
        <v>0</v>
      </c>
      <c r="G1550" s="2">
        <f t="shared" si="34"/>
        <v>1600.8519099999999</v>
      </c>
      <c r="H1550" s="2">
        <f t="shared" si="35"/>
        <v>0.20999999999912689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13070.18</v>
      </c>
      <c r="D1551" s="1">
        <v>0</v>
      </c>
      <c r="E1551" s="1">
        <v>0</v>
      </c>
      <c r="F1551" s="1">
        <v>0</v>
      </c>
      <c r="G1551" s="2">
        <f t="shared" si="34"/>
        <v>941.05295999999998</v>
      </c>
      <c r="H1551" s="2">
        <f t="shared" si="35"/>
        <v>0.18000000000029104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9477.0300000000007</v>
      </c>
      <c r="D1552" s="1">
        <v>0</v>
      </c>
      <c r="E1552" s="1">
        <v>0</v>
      </c>
      <c r="F1552" s="1">
        <v>0</v>
      </c>
      <c r="G1552" s="2">
        <f t="shared" si="34"/>
        <v>691.82318999999995</v>
      </c>
      <c r="H1552" s="2">
        <f t="shared" si="35"/>
        <v>3.0000000000654836E-2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13495.95</v>
      </c>
      <c r="D1560" s="1">
        <v>0</v>
      </c>
      <c r="E1560" s="1">
        <v>0</v>
      </c>
      <c r="F1560" s="1">
        <v>0</v>
      </c>
      <c r="G1560" s="2">
        <f t="shared" si="34"/>
        <v>1093.1719500000002</v>
      </c>
      <c r="H1560" s="2">
        <f t="shared" si="35"/>
        <v>4.9999999999272404E-2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11422.94</v>
      </c>
      <c r="D1561" s="1">
        <v>0</v>
      </c>
      <c r="E1561" s="1">
        <v>0</v>
      </c>
      <c r="F1561" s="1">
        <v>0</v>
      </c>
      <c r="G1561" s="2">
        <f t="shared" si="34"/>
        <v>936.68108000000007</v>
      </c>
      <c r="H1561" s="2">
        <f t="shared" si="35"/>
        <v>5.9999999999490683E-2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2041.69</v>
      </c>
      <c r="D1562" s="1">
        <v>0</v>
      </c>
      <c r="E1562" s="1">
        <v>0</v>
      </c>
      <c r="F1562" s="1">
        <v>0</v>
      </c>
      <c r="G1562" s="2">
        <f t="shared" si="34"/>
        <v>169.46027000000001</v>
      </c>
      <c r="H1562" s="2">
        <f t="shared" si="35"/>
        <v>0.30999999999994543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31.32</v>
      </c>
      <c r="D1563" s="1">
        <v>0</v>
      </c>
      <c r="E1563" s="1">
        <v>0</v>
      </c>
      <c r="F1563" s="1">
        <v>0</v>
      </c>
      <c r="G1563" s="2">
        <f t="shared" si="34"/>
        <v>2.6308800000000003</v>
      </c>
      <c r="H1563" s="2">
        <f t="shared" si="35"/>
        <v>0.32000000000000028</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169962.84</v>
      </c>
      <c r="D1565" s="1">
        <v>0</v>
      </c>
      <c r="E1565" s="1">
        <v>0</v>
      </c>
      <c r="F1565" s="1">
        <v>0</v>
      </c>
      <c r="G1565" s="2">
        <f t="shared" si="34"/>
        <v>14616.804239999998</v>
      </c>
      <c r="H1565" s="2">
        <f t="shared" si="35"/>
        <v>0.16000000000349246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151405.34</v>
      </c>
      <c r="D1566" s="1">
        <v>0</v>
      </c>
      <c r="E1566" s="1">
        <v>0</v>
      </c>
      <c r="F1566" s="1">
        <v>0</v>
      </c>
      <c r="G1566" s="2">
        <f t="shared" si="34"/>
        <v>13172.264579999999</v>
      </c>
      <c r="H1566" s="2">
        <f t="shared" si="35"/>
        <v>0.33999999999650754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18557.5</v>
      </c>
      <c r="D1567" s="1">
        <v>0</v>
      </c>
      <c r="E1567" s="1">
        <v>0</v>
      </c>
      <c r="F1567" s="1">
        <v>0</v>
      </c>
      <c r="G1567" s="2">
        <f t="shared" si="34"/>
        <v>1633.06</v>
      </c>
      <c r="H1567" s="2">
        <f t="shared" si="35"/>
        <v>0.5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39620499.859999999</v>
      </c>
      <c r="D1576" s="1">
        <v>0</v>
      </c>
      <c r="E1576" s="1">
        <v>0</v>
      </c>
      <c r="F1576" s="1">
        <v>0</v>
      </c>
      <c r="G1576" s="2">
        <f t="shared" si="34"/>
        <v>3843188.48642</v>
      </c>
      <c r="H1576" s="2">
        <f t="shared" si="35"/>
        <v>0.14000000059604645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325661.52</v>
      </c>
      <c r="D1577" s="1">
        <v>0</v>
      </c>
      <c r="E1577" s="1">
        <v>0</v>
      </c>
      <c r="F1577" s="1">
        <v>0</v>
      </c>
      <c r="G1577" s="2">
        <f t="shared" si="34"/>
        <v>31914.828960000003</v>
      </c>
      <c r="H1577" s="2">
        <f t="shared" si="35"/>
        <v>0.47999999998137355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15572507.58</v>
      </c>
      <c r="D1578" s="1">
        <v>0</v>
      </c>
      <c r="E1578" s="1">
        <v>0</v>
      </c>
      <c r="F1578" s="1">
        <v>0</v>
      </c>
      <c r="G1578" s="2">
        <f t="shared" si="34"/>
        <v>1541678.2504200002</v>
      </c>
      <c r="H1578" s="2">
        <f t="shared" si="35"/>
        <v>0.41999999992549419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826006.94</v>
      </c>
      <c r="D1579" s="1">
        <v>0</v>
      </c>
      <c r="E1579" s="1">
        <v>0</v>
      </c>
      <c r="F1579" s="1">
        <v>0</v>
      </c>
      <c r="G1579" s="2">
        <f t="shared" si="34"/>
        <v>82600.694000000003</v>
      </c>
      <c r="H1579" s="2">
        <f t="shared" si="35"/>
        <v>6.0000000055879354E-2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22896323.82</v>
      </c>
      <c r="D1580" s="13">
        <v>0</v>
      </c>
      <c r="E1580" s="13">
        <v>0</v>
      </c>
      <c r="F1580" s="13">
        <v>0</v>
      </c>
      <c r="G1580" s="14">
        <f t="shared" si="34"/>
        <v>2312528.7058200003</v>
      </c>
      <c r="H1580" s="14">
        <f t="shared" si="35"/>
        <v>0.17999999970197678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36389</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3"/>
      <c r="F8" s="314" t="s">
        <v>32</v>
      </c>
      <c r="G8" s="315"/>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3"/>
      <c r="F10" s="314" t="s">
        <v>36</v>
      </c>
      <c r="G10" s="315"/>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32" t="s">
        <v>41</v>
      </c>
      <c r="C15" s="333"/>
      <c r="D15" s="333"/>
      <c r="E15" s="333"/>
      <c r="F15" s="334"/>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0">
        <f>'PR-RAS'!D6</f>
        <v>241711258.16999999</v>
      </c>
      <c r="I16" s="170">
        <f>'PR-RAS'!E6</f>
        <v>203150296.59999999</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0">
        <f>'PR-RAS'!D151</f>
        <v>218422165.81000003</v>
      </c>
      <c r="I17" s="170">
        <f>'PR-RAS'!E151</f>
        <v>176930763.93000001</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0">
        <f>'PR-RAS'!D645</f>
        <v>13751795.739999939</v>
      </c>
      <c r="I18" s="170">
        <f>'PR-RAS'!E645</f>
        <v>29465270.220000014</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7" t="str">
        <f>BILANCA!C7</f>
        <v>B002</v>
      </c>
      <c r="H20" s="172">
        <f>BILANCA!D7</f>
        <v>252563008.35999998</v>
      </c>
      <c r="I20" s="173">
        <f>BILANCA!E7</f>
        <v>174989514.35999998</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58" t="str">
        <f>BILANCA!C68</f>
        <v>1</v>
      </c>
      <c r="H21" s="174">
        <f>BILANCA!D68</f>
        <v>85952352.590000004</v>
      </c>
      <c r="I21" s="175">
        <f>BILANCA!E68</f>
        <v>88879271.229999989</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58" t="str">
        <f>BILANCA!C176</f>
        <v>2</v>
      </c>
      <c r="H22" s="174">
        <f>BILANCA!D176</f>
        <v>124919593.48</v>
      </c>
      <c r="I22" s="175">
        <f>BILANCA!E176</f>
        <v>40642167.07</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59" t="str">
        <f>BILANCA!C237</f>
        <v>9</v>
      </c>
      <c r="H23" s="176">
        <f>BILANCA!D237</f>
        <v>213595767.47000003</v>
      </c>
      <c r="I23" s="177">
        <f>BILANCA!E237</f>
        <v>223226618.51999998</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7" t="str">
        <f>'RAS-funkcijski'!C5</f>
        <v>01</v>
      </c>
      <c r="H24" s="172">
        <f>'RAS-funkcijski'!D5</f>
        <v>12785600.690000001</v>
      </c>
      <c r="I24" s="173">
        <f>'RAS-funkcijski'!E5</f>
        <v>15735896.16</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58" t="str">
        <f>'RAS-funkcijski'!C35</f>
        <v>04</v>
      </c>
      <c r="H25" s="174">
        <f>'RAS-funkcijski'!D35</f>
        <v>5994967.1699999999</v>
      </c>
      <c r="I25" s="175">
        <f>'RAS-funkcijski'!E35</f>
        <v>6818626.54</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58" t="str">
        <f>'RAS-funkcijski'!C88</f>
        <v>066</v>
      </c>
      <c r="H26" s="174">
        <f>'RAS-funkcijski'!D88</f>
        <v>334020.46999999997</v>
      </c>
      <c r="I26" s="175">
        <f>'RAS-funkcijski'!E88</f>
        <v>333911.62</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58" t="str">
        <f>'RAS-funkcijski'!C114</f>
        <v>09</v>
      </c>
      <c r="H27" s="174">
        <f>'RAS-funkcijski'!D114</f>
        <v>75065202.510000005</v>
      </c>
      <c r="I27" s="175">
        <f>'RAS-funkcijski'!E114</f>
        <v>79532587.390000001</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59" t="str">
        <f>'RAS-funkcijski'!C141</f>
        <v>R1</v>
      </c>
      <c r="H28" s="178">
        <f>'RAS-funkcijski'!D141</f>
        <v>235020819.78000003</v>
      </c>
      <c r="I28" s="179">
        <f>'RAS-funkcijski'!E141</f>
        <v>194256496.56999999</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7" t="str">
        <f>'P-VRIO'!C5</f>
        <v>9151</v>
      </c>
      <c r="H29" s="172">
        <f>'P-VRIO'!D5</f>
        <v>1178703</v>
      </c>
      <c r="I29" s="173">
        <f>'P-VRIO'!E5</f>
        <v>682386.45</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58" t="str">
        <f>'P-VRIO'!C22</f>
        <v>91512</v>
      </c>
      <c r="H30" s="174">
        <f>'P-VRIO'!D22</f>
        <v>574836.56999999995</v>
      </c>
      <c r="I30" s="175">
        <f>'P-VRIO'!E22</f>
        <v>566720.36</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58" t="str">
        <f>'P-VRIO'!C38</f>
        <v>9152</v>
      </c>
      <c r="H31" s="174">
        <f>'P-VRIO'!D38</f>
        <v>494.52</v>
      </c>
      <c r="I31" s="175">
        <f>'P-VRIO'!E38</f>
        <v>13665.529999999999</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59" t="str">
        <f>'P-VRIO'!C44</f>
        <v>91522</v>
      </c>
      <c r="H32" s="178">
        <f>'P-VRIO'!D44</f>
        <v>494.52</v>
      </c>
      <c r="I32" s="179">
        <f>'P-VRIO'!E44</f>
        <v>44.21</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7" t="str">
        <f>OBVEZE!C5</f>
        <v>V001</v>
      </c>
      <c r="H33" s="180" t="s">
        <v>46</v>
      </c>
      <c r="I33" s="181">
        <f>OBVEZE!D5</f>
        <v>35068135.109999999</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58" t="str">
        <f>OBVEZE!C42</f>
        <v>V006</v>
      </c>
      <c r="H34" s="174" t="s">
        <v>46</v>
      </c>
      <c r="I34" s="175">
        <f>OBVEZE!D42</f>
        <v>40626986.310000002</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58" t="str">
        <f>OBVEZE!C43</f>
        <v>V007</v>
      </c>
      <c r="H35" s="174" t="s">
        <v>46</v>
      </c>
      <c r="I35" s="175">
        <f>OBVEZE!D43</f>
        <v>1006486.4499999997</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59" t="str">
        <f>OBVEZE!C101</f>
        <v>V009</v>
      </c>
      <c r="H36" s="178" t="s">
        <v>46</v>
      </c>
      <c r="I36" s="179">
        <f>OBVEZE!D101</f>
        <v>39620499.859999999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4" t="s">
        <v>47</v>
      </c>
      <c r="I39" s="344"/>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6" priority="2" operator="equal">
      <formula>"DA"</formula>
    </cfRule>
  </conditionalFormatting>
  <conditionalFormatting sqref="I7:I11">
    <cfRule type="cellIs" dxfId="105"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89"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2" t="s">
        <v>51</v>
      </c>
      <c r="B2" s="353"/>
      <c r="C2" s="353"/>
      <c r="D2" s="353"/>
      <c r="E2" s="353"/>
      <c r="F2" s="353"/>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4" t="s">
        <v>57</v>
      </c>
      <c r="B5" s="355"/>
      <c r="C5" s="214"/>
      <c r="D5" s="72"/>
      <c r="E5" s="72"/>
      <c r="F5" s="59"/>
    </row>
    <row r="6" spans="1:25" ht="12.75" customHeight="1" x14ac:dyDescent="0.2">
      <c r="A6" s="53">
        <v>6</v>
      </c>
      <c r="B6" s="85" t="s">
        <v>58</v>
      </c>
      <c r="C6" s="50" t="s">
        <v>59</v>
      </c>
      <c r="D6" s="51">
        <f>D7+D44+D50+D82+D106+D124+D133+D139</f>
        <v>241711258.16999999</v>
      </c>
      <c r="E6" s="51">
        <f>E7+E44+E50+E82+E106+E124+E133+E139</f>
        <v>203150296.59999999</v>
      </c>
      <c r="F6" s="52">
        <f t="shared" ref="F6:F131" si="0">IF(D6&lt;&gt;0,IF(E6/D6&gt;=100,"&gt;&gt;100",E6/D6*100),"-")</f>
        <v>84.046683691133921</v>
      </c>
    </row>
    <row r="7" spans="1:25" ht="12.75" customHeight="1" x14ac:dyDescent="0.2">
      <c r="A7" s="53">
        <v>61</v>
      </c>
      <c r="B7" s="294" t="s">
        <v>60</v>
      </c>
      <c r="C7" s="50" t="s">
        <v>61</v>
      </c>
      <c r="D7" s="51">
        <f t="shared" ref="D7:E7" si="1">D8+D17+D23+D29+D37+D40</f>
        <v>35877039.439999998</v>
      </c>
      <c r="E7" s="51">
        <f t="shared" si="1"/>
        <v>46581601.369999997</v>
      </c>
      <c r="F7" s="52">
        <f t="shared" si="0"/>
        <v>129.83680397570731</v>
      </c>
    </row>
    <row r="8" spans="1:25" ht="12.75" customHeight="1" x14ac:dyDescent="0.2">
      <c r="A8" s="53">
        <v>611</v>
      </c>
      <c r="B8" s="85" t="s">
        <v>62</v>
      </c>
      <c r="C8" s="50" t="s">
        <v>63</v>
      </c>
      <c r="D8" s="51">
        <f t="shared" ref="D8:E8" si="2">SUM(D9:D14)-D15-D16</f>
        <v>32901176.43</v>
      </c>
      <c r="E8" s="51">
        <f t="shared" si="2"/>
        <v>43160149.939999998</v>
      </c>
      <c r="F8" s="52">
        <f t="shared" si="0"/>
        <v>131.18117533525532</v>
      </c>
    </row>
    <row r="9" spans="1:25" ht="12.75" customHeight="1" x14ac:dyDescent="0.2">
      <c r="A9" s="53">
        <v>6111</v>
      </c>
      <c r="B9" s="85" t="s">
        <v>64</v>
      </c>
      <c r="C9" s="50" t="s">
        <v>65</v>
      </c>
      <c r="D9" s="242">
        <v>25590733.460000001</v>
      </c>
      <c r="E9" s="242">
        <v>34414420.280000001</v>
      </c>
      <c r="F9" s="52">
        <f t="shared" si="0"/>
        <v>134.48000751440753</v>
      </c>
    </row>
    <row r="10" spans="1:25" ht="12.75" customHeight="1" x14ac:dyDescent="0.2">
      <c r="A10" s="53">
        <v>6112</v>
      </c>
      <c r="B10" s="85" t="s">
        <v>66</v>
      </c>
      <c r="C10" s="50" t="s">
        <v>67</v>
      </c>
      <c r="D10" s="242">
        <v>3060274.03</v>
      </c>
      <c r="E10" s="242">
        <v>3831730.94</v>
      </c>
      <c r="F10" s="52">
        <f t="shared" si="0"/>
        <v>125.20875262925392</v>
      </c>
    </row>
    <row r="11" spans="1:25" ht="12.75" customHeight="1" x14ac:dyDescent="0.2">
      <c r="A11" s="53">
        <v>6113</v>
      </c>
      <c r="B11" s="85" t="s">
        <v>68</v>
      </c>
      <c r="C11" s="50" t="s">
        <v>69</v>
      </c>
      <c r="D11" s="242">
        <v>2005307.99</v>
      </c>
      <c r="E11" s="242">
        <v>2603821.21</v>
      </c>
      <c r="F11" s="52">
        <f t="shared" si="0"/>
        <v>129.84644867445024</v>
      </c>
    </row>
    <row r="12" spans="1:25" ht="12.75" customHeight="1" x14ac:dyDescent="0.2">
      <c r="A12" s="53">
        <v>6114</v>
      </c>
      <c r="B12" s="85" t="s">
        <v>70</v>
      </c>
      <c r="C12" s="50" t="s">
        <v>71</v>
      </c>
      <c r="D12" s="242">
        <v>3541197.51</v>
      </c>
      <c r="E12" s="242">
        <v>4177489.37</v>
      </c>
      <c r="F12" s="52">
        <f t="shared" si="0"/>
        <v>117.96826802806603</v>
      </c>
    </row>
    <row r="13" spans="1:25" ht="12.75" customHeight="1" x14ac:dyDescent="0.2">
      <c r="A13" s="53">
        <v>6115</v>
      </c>
      <c r="B13" s="85" t="s">
        <v>72</v>
      </c>
      <c r="C13" s="50" t="s">
        <v>73</v>
      </c>
      <c r="D13" s="242">
        <v>1420420.99</v>
      </c>
      <c r="E13" s="242">
        <v>2084019.05</v>
      </c>
      <c r="F13" s="52">
        <f t="shared" si="0"/>
        <v>146.7184070547986</v>
      </c>
    </row>
    <row r="14" spans="1:25" ht="12.75" customHeight="1" x14ac:dyDescent="0.2">
      <c r="A14" s="53">
        <v>6116</v>
      </c>
      <c r="B14" s="85" t="s">
        <v>74</v>
      </c>
      <c r="C14" s="50" t="s">
        <v>75</v>
      </c>
      <c r="D14" s="242">
        <v>295264.87</v>
      </c>
      <c r="E14" s="242">
        <v>214540.63</v>
      </c>
      <c r="F14" s="52">
        <f t="shared" si="0"/>
        <v>72.660398102896565</v>
      </c>
    </row>
    <row r="15" spans="1:25" ht="12.75" customHeight="1" x14ac:dyDescent="0.2">
      <c r="A15" s="53">
        <v>6117</v>
      </c>
      <c r="B15" s="85" t="s">
        <v>76</v>
      </c>
      <c r="C15" s="50" t="s">
        <v>77</v>
      </c>
      <c r="D15" s="242">
        <v>3012022.42</v>
      </c>
      <c r="E15" s="242">
        <v>4165871.54</v>
      </c>
      <c r="F15" s="52">
        <f t="shared" si="0"/>
        <v>138.30811856971502</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163050.57</v>
      </c>
      <c r="E23" s="51">
        <f t="shared" si="4"/>
        <v>286086.83</v>
      </c>
      <c r="F23" s="52">
        <f t="shared" si="0"/>
        <v>175.45895730385979</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163050.57</v>
      </c>
      <c r="E25" s="242">
        <v>286086.83</v>
      </c>
      <c r="F25" s="52">
        <f t="shared" si="0"/>
        <v>175.45895730385979</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2812812.44</v>
      </c>
      <c r="E29" s="51">
        <f t="shared" si="5"/>
        <v>3135364.5999999996</v>
      </c>
      <c r="F29" s="52">
        <f t="shared" si="0"/>
        <v>111.46724735048454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2790715.85</v>
      </c>
      <c r="E33" s="242">
        <v>3110996.76</v>
      </c>
      <c r="F33" s="52">
        <f t="shared" si="0"/>
        <v>111.47665786181706</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22096.59</v>
      </c>
      <c r="E35" s="242">
        <v>24367.84</v>
      </c>
      <c r="F35" s="52">
        <f t="shared" si="0"/>
        <v>110.27873531617323</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81912041.74000001</v>
      </c>
      <c r="E50" s="51">
        <f>E51+E54+E59+E62+E65+E68+E71+E74+E77</f>
        <v>80402937.520000011</v>
      </c>
      <c r="F50" s="52">
        <f t="shared" si="0"/>
        <v>98.157652784690555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402158.39999999997</v>
      </c>
      <c r="E54" s="51">
        <f t="shared" si="11"/>
        <v>1216644.8499999999</v>
      </c>
      <c r="F54" s="52">
        <f t="shared" si="0"/>
        <v>302.52876727180131</v>
      </c>
    </row>
    <row r="55" spans="1:6" ht="12.75" customHeight="1" x14ac:dyDescent="0.2">
      <c r="A55" s="53">
        <v>6321</v>
      </c>
      <c r="B55" s="86" t="s">
        <v>156</v>
      </c>
      <c r="C55" s="50" t="s">
        <v>157</v>
      </c>
      <c r="D55" s="310">
        <v>69402.990000000005</v>
      </c>
      <c r="E55" s="242">
        <v>94743.4</v>
      </c>
      <c r="F55" s="52">
        <f t="shared" si="0"/>
        <v>136.51198601097732</v>
      </c>
    </row>
    <row r="56" spans="1:6" ht="12.75" customHeight="1" x14ac:dyDescent="0.2">
      <c r="A56" s="53">
        <v>6322</v>
      </c>
      <c r="B56" s="86" t="s">
        <v>158</v>
      </c>
      <c r="C56" s="50" t="s">
        <v>159</v>
      </c>
      <c r="D56" s="310">
        <v>0</v>
      </c>
      <c r="E56" s="242">
        <v>0</v>
      </c>
      <c r="F56" s="52" t="str">
        <f t="shared" si="0"/>
        <v>-</v>
      </c>
    </row>
    <row r="57" spans="1:6" ht="12.75" customHeight="1" x14ac:dyDescent="0.2">
      <c r="A57" s="53">
        <v>6323</v>
      </c>
      <c r="B57" s="86" t="s">
        <v>160</v>
      </c>
      <c r="C57" s="50" t="s">
        <v>161</v>
      </c>
      <c r="D57" s="310">
        <v>332755.40999999997</v>
      </c>
      <c r="E57" s="242">
        <v>1121901.45</v>
      </c>
      <c r="F57" s="52">
        <f t="shared" si="0"/>
        <v>337.1549841969512</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6868868.8300000001</v>
      </c>
      <c r="E59" s="51">
        <f t="shared" si="12"/>
        <v>6705702.2199999997</v>
      </c>
      <c r="F59" s="52">
        <f t="shared" si="0"/>
        <v>97.624549048201871</v>
      </c>
    </row>
    <row r="60" spans="1:6" ht="24" x14ac:dyDescent="0.2">
      <c r="A60" s="53">
        <v>6331</v>
      </c>
      <c r="B60" s="86" t="s">
        <v>166</v>
      </c>
      <c r="C60" s="50" t="s">
        <v>167</v>
      </c>
      <c r="D60" s="310">
        <v>6805226.7599999998</v>
      </c>
      <c r="E60" s="242">
        <v>6371202.2199999997</v>
      </c>
      <c r="F60" s="52">
        <f t="shared" si="0"/>
        <v>93.622188425062859</v>
      </c>
    </row>
    <row r="61" spans="1:6" ht="24" x14ac:dyDescent="0.2">
      <c r="A61" s="53">
        <v>6332</v>
      </c>
      <c r="B61" s="86" t="s">
        <v>168</v>
      </c>
      <c r="C61" s="50" t="s">
        <v>169</v>
      </c>
      <c r="D61" s="310">
        <v>63642.07</v>
      </c>
      <c r="E61" s="242">
        <v>334500</v>
      </c>
      <c r="F61" s="52">
        <f t="shared" si="0"/>
        <v>525.5957262232356</v>
      </c>
    </row>
    <row r="62" spans="1:6" ht="12.75" customHeight="1" x14ac:dyDescent="0.2">
      <c r="A62" s="53">
        <v>634</v>
      </c>
      <c r="B62" s="85" t="s">
        <v>170</v>
      </c>
      <c r="C62" s="50" t="s">
        <v>171</v>
      </c>
      <c r="D62" s="51">
        <f t="shared" ref="D62:E62" si="13">SUM(D63:D64)</f>
        <v>4728293.76</v>
      </c>
      <c r="E62" s="51">
        <f t="shared" si="13"/>
        <v>1627963.96</v>
      </c>
      <c r="F62" s="52">
        <f t="shared" si="0"/>
        <v>34.430262640872805</v>
      </c>
    </row>
    <row r="63" spans="1:6" ht="12.75" customHeight="1" x14ac:dyDescent="0.2">
      <c r="A63" s="53">
        <v>6341</v>
      </c>
      <c r="B63" s="85" t="s">
        <v>172</v>
      </c>
      <c r="C63" s="50" t="s">
        <v>173</v>
      </c>
      <c r="D63" s="310">
        <v>4535206.38</v>
      </c>
      <c r="E63" s="242">
        <v>639759.23</v>
      </c>
      <c r="F63" s="52">
        <f t="shared" si="0"/>
        <v>14.106507541118779</v>
      </c>
    </row>
    <row r="64" spans="1:6" ht="12.75" customHeight="1" x14ac:dyDescent="0.2">
      <c r="A64" s="53">
        <v>6342</v>
      </c>
      <c r="B64" s="85" t="s">
        <v>174</v>
      </c>
      <c r="C64" s="50" t="s">
        <v>175</v>
      </c>
      <c r="D64" s="310">
        <v>193087.38</v>
      </c>
      <c r="E64" s="242">
        <v>988204.73</v>
      </c>
      <c r="F64" s="52">
        <f t="shared" si="0"/>
        <v>511.79146456904635</v>
      </c>
    </row>
    <row r="65" spans="1:6" ht="12.75" customHeight="1" x14ac:dyDescent="0.2">
      <c r="A65" s="53">
        <v>635</v>
      </c>
      <c r="B65" s="85" t="s">
        <v>176</v>
      </c>
      <c r="C65" s="50" t="s">
        <v>177</v>
      </c>
      <c r="D65" s="51">
        <f t="shared" ref="D65:E65" si="14">SUM(D66:D67)</f>
        <v>5712207.4699999997</v>
      </c>
      <c r="E65" s="51">
        <f t="shared" si="14"/>
        <v>4221871.0999999996</v>
      </c>
      <c r="F65" s="52">
        <f t="shared" si="0"/>
        <v>73.90962464463847</v>
      </c>
    </row>
    <row r="66" spans="1:6" ht="12.75" customHeight="1" x14ac:dyDescent="0.2">
      <c r="A66" s="53">
        <v>6351</v>
      </c>
      <c r="B66" s="85" t="s">
        <v>178</v>
      </c>
      <c r="C66" s="50" t="s">
        <v>179</v>
      </c>
      <c r="D66" s="242">
        <v>5039175.0199999996</v>
      </c>
      <c r="E66" s="242">
        <v>3338515.42</v>
      </c>
      <c r="F66" s="52">
        <f t="shared" si="0"/>
        <v>66.251229749904581</v>
      </c>
    </row>
    <row r="67" spans="1:6" ht="12.75" customHeight="1" x14ac:dyDescent="0.2">
      <c r="A67" s="53">
        <v>6352</v>
      </c>
      <c r="B67" s="85" t="s">
        <v>180</v>
      </c>
      <c r="C67" s="50" t="s">
        <v>181</v>
      </c>
      <c r="D67" s="242">
        <v>673032.45</v>
      </c>
      <c r="E67" s="242">
        <v>883355.68</v>
      </c>
      <c r="F67" s="52">
        <f t="shared" si="0"/>
        <v>131.25008757007186</v>
      </c>
    </row>
    <row r="68" spans="1:6" ht="24" x14ac:dyDescent="0.2">
      <c r="A68" s="53" t="s">
        <v>182</v>
      </c>
      <c r="B68" s="232" t="s">
        <v>183</v>
      </c>
      <c r="C68" s="50" t="s">
        <v>182</v>
      </c>
      <c r="D68" s="51">
        <f t="shared" ref="D68:E68" si="15">SUM(D69:D70)</f>
        <v>60099198.810000002</v>
      </c>
      <c r="E68" s="51">
        <f t="shared" si="15"/>
        <v>60189632.300000004</v>
      </c>
      <c r="F68" s="52">
        <f t="shared" si="0"/>
        <v>100.15047370312855</v>
      </c>
    </row>
    <row r="69" spans="1:6" ht="12.75" customHeight="1" x14ac:dyDescent="0.2">
      <c r="A69" s="53" t="s">
        <v>184</v>
      </c>
      <c r="B69" s="85" t="s">
        <v>185</v>
      </c>
      <c r="C69" s="50" t="s">
        <v>184</v>
      </c>
      <c r="D69" s="310">
        <v>56754441.93</v>
      </c>
      <c r="E69" s="242">
        <v>59895475.490000002</v>
      </c>
      <c r="F69" s="52">
        <f t="shared" si="0"/>
        <v>105.53442770853796</v>
      </c>
    </row>
    <row r="70" spans="1:6" ht="24" x14ac:dyDescent="0.2">
      <c r="A70" s="53" t="s">
        <v>186</v>
      </c>
      <c r="B70" s="85" t="s">
        <v>187</v>
      </c>
      <c r="C70" s="50" t="s">
        <v>186</v>
      </c>
      <c r="D70" s="310">
        <v>3344756.88</v>
      </c>
      <c r="E70" s="242">
        <v>294156.81</v>
      </c>
      <c r="F70" s="52">
        <f t="shared" si="0"/>
        <v>8.7945647637026454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4101314.4699999997</v>
      </c>
      <c r="E74" s="51">
        <f t="shared" si="17"/>
        <v>6441123.0900000008</v>
      </c>
      <c r="F74" s="52">
        <f t="shared" si="0"/>
        <v>157.05021248955828</v>
      </c>
    </row>
    <row r="75" spans="1:6" ht="12.75" customHeight="1" x14ac:dyDescent="0.2">
      <c r="A75" s="53" t="s">
        <v>196</v>
      </c>
      <c r="B75" s="85" t="s">
        <v>197</v>
      </c>
      <c r="C75" s="50" t="s">
        <v>196</v>
      </c>
      <c r="D75" s="310">
        <v>3631163.65</v>
      </c>
      <c r="E75" s="242">
        <v>4825432.7300000004</v>
      </c>
      <c r="F75" s="52">
        <f t="shared" si="0"/>
        <v>132.88943146365767</v>
      </c>
    </row>
    <row r="76" spans="1:6" ht="12.75" customHeight="1" x14ac:dyDescent="0.2">
      <c r="A76" s="53" t="s">
        <v>198</v>
      </c>
      <c r="B76" s="85" t="s">
        <v>199</v>
      </c>
      <c r="C76" s="50" t="s">
        <v>198</v>
      </c>
      <c r="D76" s="310">
        <v>470150.82</v>
      </c>
      <c r="E76" s="242">
        <v>1615690.36</v>
      </c>
      <c r="F76" s="52">
        <f t="shared" si="0"/>
        <v>343.65363012660492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2230976.8899999997</v>
      </c>
      <c r="E82" s="51">
        <f t="shared" si="19"/>
        <v>10175577.639999999</v>
      </c>
      <c r="F82" s="52">
        <f t="shared" si="0"/>
        <v>456.10412575811131</v>
      </c>
    </row>
    <row r="83" spans="1:6" ht="12.75" customHeight="1" x14ac:dyDescent="0.2">
      <c r="A83" s="53">
        <v>641</v>
      </c>
      <c r="B83" s="85" t="s">
        <v>212</v>
      </c>
      <c r="C83" s="50" t="s">
        <v>213</v>
      </c>
      <c r="D83" s="51">
        <f t="shared" ref="D83:E83" si="20">SUM(D84:D90)</f>
        <v>356327.11</v>
      </c>
      <c r="E83" s="51">
        <f t="shared" si="20"/>
        <v>543701.6100000001</v>
      </c>
      <c r="F83" s="52">
        <f t="shared" si="0"/>
        <v>152.5849689068003</v>
      </c>
    </row>
    <row r="84" spans="1:6" ht="12.75" customHeight="1" x14ac:dyDescent="0.2">
      <c r="A84" s="53">
        <v>6412</v>
      </c>
      <c r="B84" s="85" t="s">
        <v>214</v>
      </c>
      <c r="C84" s="50" t="s">
        <v>215</v>
      </c>
      <c r="D84" s="310">
        <v>0</v>
      </c>
      <c r="E84" s="242">
        <v>0</v>
      </c>
      <c r="F84" s="52" t="str">
        <f t="shared" si="0"/>
        <v>-</v>
      </c>
    </row>
    <row r="85" spans="1:6" ht="12.75" customHeight="1" x14ac:dyDescent="0.2">
      <c r="A85" s="53">
        <v>6413</v>
      </c>
      <c r="B85" s="85" t="s">
        <v>216</v>
      </c>
      <c r="C85" s="50" t="s">
        <v>217</v>
      </c>
      <c r="D85" s="310">
        <v>177572.94</v>
      </c>
      <c r="E85" s="242">
        <v>297874.2</v>
      </c>
      <c r="F85" s="52">
        <f t="shared" si="0"/>
        <v>167.74751828741475</v>
      </c>
    </row>
    <row r="86" spans="1:6" ht="12.75" customHeight="1" x14ac:dyDescent="0.2">
      <c r="A86" s="53">
        <v>6414</v>
      </c>
      <c r="B86" s="85" t="s">
        <v>218</v>
      </c>
      <c r="C86" s="50" t="s">
        <v>219</v>
      </c>
      <c r="D86" s="310">
        <v>41309.160000000003</v>
      </c>
      <c r="E86" s="242">
        <v>41630.699999999997</v>
      </c>
      <c r="F86" s="52">
        <f t="shared" si="0"/>
        <v>100.77837457842278</v>
      </c>
    </row>
    <row r="87" spans="1:6" ht="12.75" customHeight="1" x14ac:dyDescent="0.2">
      <c r="A87" s="53">
        <v>6415</v>
      </c>
      <c r="B87" s="85" t="s">
        <v>220</v>
      </c>
      <c r="C87" s="50" t="s">
        <v>221</v>
      </c>
      <c r="D87" s="310">
        <v>606.61</v>
      </c>
      <c r="E87" s="242">
        <v>18.510000000000002</v>
      </c>
      <c r="F87" s="52">
        <f t="shared" si="0"/>
        <v>3.0513839204760886</v>
      </c>
    </row>
    <row r="88" spans="1:6" ht="12.75" customHeight="1" x14ac:dyDescent="0.2">
      <c r="A88" s="53">
        <v>6416</v>
      </c>
      <c r="B88" s="85" t="s">
        <v>222</v>
      </c>
      <c r="C88" s="50" t="s">
        <v>223</v>
      </c>
      <c r="D88" s="310">
        <v>18434.400000000001</v>
      </c>
      <c r="E88" s="242">
        <v>19794</v>
      </c>
      <c r="F88" s="52">
        <f t="shared" si="0"/>
        <v>107.37534175237597</v>
      </c>
    </row>
    <row r="89" spans="1:6" ht="24" x14ac:dyDescent="0.2">
      <c r="A89" s="53">
        <v>6417</v>
      </c>
      <c r="B89" s="85" t="s">
        <v>224</v>
      </c>
      <c r="C89" s="50" t="s">
        <v>225</v>
      </c>
      <c r="D89" s="310">
        <v>118404</v>
      </c>
      <c r="E89" s="242">
        <v>184384.2</v>
      </c>
      <c r="F89" s="52">
        <f t="shared" si="0"/>
        <v>155.72463768115944</v>
      </c>
    </row>
    <row r="90" spans="1:6" ht="12.75" customHeight="1" x14ac:dyDescent="0.2">
      <c r="A90" s="53">
        <v>6419</v>
      </c>
      <c r="B90" s="85" t="s">
        <v>226</v>
      </c>
      <c r="C90" s="50" t="s">
        <v>227</v>
      </c>
      <c r="D90" s="310">
        <v>0</v>
      </c>
      <c r="E90" s="242">
        <v>0</v>
      </c>
      <c r="F90" s="52" t="str">
        <f t="shared" si="0"/>
        <v>-</v>
      </c>
    </row>
    <row r="91" spans="1:6" ht="12.75" customHeight="1" x14ac:dyDescent="0.2">
      <c r="A91" s="53">
        <v>642</v>
      </c>
      <c r="B91" s="85" t="s">
        <v>228</v>
      </c>
      <c r="C91" s="50" t="s">
        <v>229</v>
      </c>
      <c r="D91" s="51">
        <f t="shared" ref="D91:E91" si="21">SUM(D92:D97)</f>
        <v>1443363.94</v>
      </c>
      <c r="E91" s="51">
        <f t="shared" si="21"/>
        <v>9386619.5199999996</v>
      </c>
      <c r="F91" s="52">
        <f t="shared" si="0"/>
        <v>650.32936322352623</v>
      </c>
    </row>
    <row r="92" spans="1:6" ht="12.75" customHeight="1" x14ac:dyDescent="0.2">
      <c r="A92" s="53">
        <v>6421</v>
      </c>
      <c r="B92" s="85" t="s">
        <v>230</v>
      </c>
      <c r="C92" s="50" t="s">
        <v>231</v>
      </c>
      <c r="D92" s="310">
        <v>1000277.19</v>
      </c>
      <c r="E92" s="242">
        <v>2672826.48</v>
      </c>
      <c r="F92" s="52">
        <f t="shared" si="0"/>
        <v>267.20858045358409</v>
      </c>
    </row>
    <row r="93" spans="1:6" ht="12.75" customHeight="1" x14ac:dyDescent="0.2">
      <c r="A93" s="53">
        <v>6422</v>
      </c>
      <c r="B93" s="85" t="s">
        <v>232</v>
      </c>
      <c r="C93" s="50" t="s">
        <v>233</v>
      </c>
      <c r="D93" s="310">
        <v>75013.919999999998</v>
      </c>
      <c r="E93" s="242">
        <v>6219620.8700000001</v>
      </c>
      <c r="F93" s="52">
        <f t="shared" si="0"/>
        <v>8291.288963435054</v>
      </c>
    </row>
    <row r="94" spans="1:6" ht="12.75" customHeight="1" x14ac:dyDescent="0.2">
      <c r="A94" s="53">
        <v>6423</v>
      </c>
      <c r="B94" s="85" t="s">
        <v>234</v>
      </c>
      <c r="C94" s="50" t="s">
        <v>235</v>
      </c>
      <c r="D94" s="310">
        <v>282124.57</v>
      </c>
      <c r="E94" s="242">
        <v>386821.59</v>
      </c>
      <c r="F94" s="52">
        <f t="shared" si="0"/>
        <v>137.11020986226049</v>
      </c>
    </row>
    <row r="95" spans="1:6" ht="12.75" customHeight="1" x14ac:dyDescent="0.2">
      <c r="A95" s="53">
        <v>6424</v>
      </c>
      <c r="B95" s="85" t="s">
        <v>236</v>
      </c>
      <c r="C95" s="50" t="s">
        <v>237</v>
      </c>
      <c r="D95" s="310">
        <v>0</v>
      </c>
      <c r="E95" s="242">
        <v>0</v>
      </c>
      <c r="F95" s="52" t="str">
        <f t="shared" si="0"/>
        <v>-</v>
      </c>
    </row>
    <row r="96" spans="1:6" ht="12.75" customHeight="1" x14ac:dyDescent="0.2">
      <c r="A96" s="53" t="s">
        <v>238</v>
      </c>
      <c r="B96" s="85" t="s">
        <v>239</v>
      </c>
      <c r="C96" s="50" t="s">
        <v>238</v>
      </c>
      <c r="D96" s="310">
        <v>0</v>
      </c>
      <c r="E96" s="242">
        <v>0</v>
      </c>
      <c r="F96" s="52" t="str">
        <f t="shared" si="0"/>
        <v>-</v>
      </c>
    </row>
    <row r="97" spans="1:6" ht="12.75" customHeight="1" x14ac:dyDescent="0.2">
      <c r="A97" s="53">
        <v>6429</v>
      </c>
      <c r="B97" s="85" t="s">
        <v>240</v>
      </c>
      <c r="C97" s="50" t="s">
        <v>241</v>
      </c>
      <c r="D97" s="310">
        <v>85948.26</v>
      </c>
      <c r="E97" s="242">
        <v>107350.58</v>
      </c>
      <c r="F97" s="52">
        <f t="shared" si="0"/>
        <v>124.90139998180301</v>
      </c>
    </row>
    <row r="98" spans="1:6" ht="12.75" customHeight="1" x14ac:dyDescent="0.2">
      <c r="A98" s="53">
        <v>643</v>
      </c>
      <c r="B98" s="85" t="s">
        <v>242</v>
      </c>
      <c r="C98" s="50" t="s">
        <v>243</v>
      </c>
      <c r="D98" s="51">
        <f t="shared" ref="D98:E98" si="22">SUM(D99:D105)</f>
        <v>431285.83999999997</v>
      </c>
      <c r="E98" s="51">
        <f t="shared" si="22"/>
        <v>245256.51</v>
      </c>
      <c r="F98" s="52">
        <f t="shared" si="0"/>
        <v>56.866348776950346</v>
      </c>
    </row>
    <row r="99" spans="1:6" ht="24" x14ac:dyDescent="0.2">
      <c r="A99" s="53">
        <v>6431</v>
      </c>
      <c r="B99" s="85" t="s">
        <v>244</v>
      </c>
      <c r="C99" s="50" t="s">
        <v>245</v>
      </c>
      <c r="D99" s="242">
        <v>0.05</v>
      </c>
      <c r="E99" s="242">
        <v>0</v>
      </c>
      <c r="F99" s="52">
        <f t="shared" si="0"/>
        <v>0</v>
      </c>
    </row>
    <row r="100" spans="1:6" ht="24" x14ac:dyDescent="0.2">
      <c r="A100" s="53">
        <v>6432</v>
      </c>
      <c r="B100" s="232" t="s">
        <v>246</v>
      </c>
      <c r="C100" s="50" t="s">
        <v>247</v>
      </c>
      <c r="D100" s="242">
        <v>264.33</v>
      </c>
      <c r="E100" s="242">
        <v>134.81</v>
      </c>
      <c r="F100" s="52">
        <f t="shared" si="0"/>
        <v>51.000643135474597</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229573.6</v>
      </c>
      <c r="E102" s="242">
        <v>0</v>
      </c>
      <c r="F102" s="52">
        <f t="shared" si="0"/>
        <v>0</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201447.86</v>
      </c>
      <c r="E104" s="242">
        <v>245121.7</v>
      </c>
      <c r="F104" s="52">
        <f t="shared" si="0"/>
        <v>121.67997217741603</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13548322.270000001</v>
      </c>
      <c r="E106" s="51">
        <f t="shared" si="23"/>
        <v>8164005.3799999999</v>
      </c>
      <c r="F106" s="52">
        <f t="shared" si="0"/>
        <v>60.258423274131331</v>
      </c>
    </row>
    <row r="107" spans="1:6" ht="12.75" customHeight="1" x14ac:dyDescent="0.2">
      <c r="A107" s="53">
        <v>651</v>
      </c>
      <c r="B107" s="85" t="s">
        <v>260</v>
      </c>
      <c r="C107" s="50" t="s">
        <v>261</v>
      </c>
      <c r="D107" s="51">
        <f t="shared" ref="D107:E107" si="24">SUM(D108:D111)</f>
        <v>577518.81000000006</v>
      </c>
      <c r="E107" s="51">
        <f t="shared" si="24"/>
        <v>536949.36</v>
      </c>
      <c r="F107" s="52">
        <f t="shared" si="0"/>
        <v>92.975215820243136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356834.55</v>
      </c>
      <c r="E109" s="242">
        <v>319935.74</v>
      </c>
      <c r="F109" s="52">
        <f t="shared" si="0"/>
        <v>89.659406579323658</v>
      </c>
    </row>
    <row r="110" spans="1:6" ht="12.75" customHeight="1" x14ac:dyDescent="0.2">
      <c r="A110" s="53">
        <v>6513</v>
      </c>
      <c r="B110" s="85" t="s">
        <v>266</v>
      </c>
      <c r="C110" s="50" t="s">
        <v>267</v>
      </c>
      <c r="D110" s="242">
        <v>53993.7</v>
      </c>
      <c r="E110" s="242">
        <v>51683.45</v>
      </c>
      <c r="F110" s="52">
        <f t="shared" si="0"/>
        <v>95.721260072934427</v>
      </c>
    </row>
    <row r="111" spans="1:6" ht="12.75" customHeight="1" x14ac:dyDescent="0.2">
      <c r="A111" s="53">
        <v>6514</v>
      </c>
      <c r="B111" s="85" t="s">
        <v>268</v>
      </c>
      <c r="C111" s="50" t="s">
        <v>269</v>
      </c>
      <c r="D111" s="242">
        <v>166690.56</v>
      </c>
      <c r="E111" s="242">
        <v>165330.17000000001</v>
      </c>
      <c r="F111" s="52">
        <f t="shared" si="0"/>
        <v>99.183882998533335</v>
      </c>
    </row>
    <row r="112" spans="1:6" ht="12.75" customHeight="1" x14ac:dyDescent="0.2">
      <c r="A112" s="53">
        <v>652</v>
      </c>
      <c r="B112" s="85" t="s">
        <v>270</v>
      </c>
      <c r="C112" s="50" t="s">
        <v>271</v>
      </c>
      <c r="D112" s="51">
        <f t="shared" ref="D112:E112" si="25">SUM(D113:D119)</f>
        <v>12970803.460000001</v>
      </c>
      <c r="E112" s="51">
        <f t="shared" si="25"/>
        <v>7627056.0199999996</v>
      </c>
      <c r="F112" s="52">
        <f t="shared" si="0"/>
        <v>58.801723759986714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12970803.460000001</v>
      </c>
      <c r="E117" s="242">
        <v>7625756.0199999996</v>
      </c>
      <c r="F117" s="52">
        <f t="shared" si="0"/>
        <v>58.791701250556137</v>
      </c>
    </row>
    <row r="118" spans="1:6" ht="12.75" customHeight="1" x14ac:dyDescent="0.2">
      <c r="A118" s="53">
        <v>6527</v>
      </c>
      <c r="B118" s="85" t="s">
        <v>282</v>
      </c>
      <c r="C118" s="50" t="s">
        <v>283</v>
      </c>
      <c r="D118" s="242">
        <v>0</v>
      </c>
      <c r="E118" s="242">
        <v>1300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16572619.629999999</v>
      </c>
      <c r="E124" s="51">
        <f t="shared" si="27"/>
        <v>17294790.280000001</v>
      </c>
      <c r="F124" s="52">
        <f t="shared" si="0"/>
        <v>104.35761313614367</v>
      </c>
    </row>
    <row r="125" spans="1:6" ht="12.75" customHeight="1" x14ac:dyDescent="0.2">
      <c r="A125" s="53">
        <v>661</v>
      </c>
      <c r="B125" s="86" t="s">
        <v>296</v>
      </c>
      <c r="C125" s="50" t="s">
        <v>297</v>
      </c>
      <c r="D125" s="51">
        <f t="shared" ref="D125:E125" si="28">SUM(D126:D127)</f>
        <v>14357394.51</v>
      </c>
      <c r="E125" s="51">
        <f t="shared" si="28"/>
        <v>14768416.73</v>
      </c>
      <c r="F125" s="52">
        <f t="shared" si="0"/>
        <v>102.86279115415908</v>
      </c>
    </row>
    <row r="126" spans="1:6" ht="12.75" customHeight="1" x14ac:dyDescent="0.2">
      <c r="A126" s="53">
        <v>6614</v>
      </c>
      <c r="B126" s="86" t="s">
        <v>298</v>
      </c>
      <c r="C126" s="50" t="s">
        <v>299</v>
      </c>
      <c r="D126" s="310">
        <v>2824966.58</v>
      </c>
      <c r="E126" s="242">
        <v>3049176.34</v>
      </c>
      <c r="F126" s="52">
        <f t="shared" si="0"/>
        <v>107.93672256469667</v>
      </c>
    </row>
    <row r="127" spans="1:6" ht="12.75" customHeight="1" x14ac:dyDescent="0.2">
      <c r="A127" s="53">
        <v>6615</v>
      </c>
      <c r="B127" s="86" t="s">
        <v>300</v>
      </c>
      <c r="C127" s="50" t="s">
        <v>301</v>
      </c>
      <c r="D127" s="310">
        <v>11532427.93</v>
      </c>
      <c r="E127" s="242">
        <v>11719240.390000001</v>
      </c>
      <c r="F127" s="52">
        <f t="shared" si="0"/>
        <v>101.61988838026062</v>
      </c>
    </row>
    <row r="128" spans="1:6" ht="24" x14ac:dyDescent="0.2">
      <c r="A128" s="53">
        <v>663</v>
      </c>
      <c r="B128" s="231" t="s">
        <v>302</v>
      </c>
      <c r="C128" s="50" t="s">
        <v>303</v>
      </c>
      <c r="D128" s="51">
        <f t="shared" ref="D128:E128" si="29">SUM(D129:D132)</f>
        <v>2215225.12</v>
      </c>
      <c r="E128" s="51">
        <f t="shared" si="29"/>
        <v>2526373.5499999998</v>
      </c>
      <c r="F128" s="52">
        <f t="shared" si="0"/>
        <v>114.04590563689526</v>
      </c>
    </row>
    <row r="129" spans="1:6" ht="12.75" customHeight="1" x14ac:dyDescent="0.2">
      <c r="A129" s="53">
        <v>6631</v>
      </c>
      <c r="B129" s="86" t="s">
        <v>304</v>
      </c>
      <c r="C129" s="50" t="s">
        <v>305</v>
      </c>
      <c r="D129" s="310">
        <v>494940.47</v>
      </c>
      <c r="E129" s="242">
        <v>2357440.52</v>
      </c>
      <c r="F129" s="52">
        <f t="shared" si="0"/>
        <v>476.30789213902841</v>
      </c>
    </row>
    <row r="130" spans="1:6" ht="12.75" customHeight="1" x14ac:dyDescent="0.2">
      <c r="A130" s="53">
        <v>6632</v>
      </c>
      <c r="B130" s="232" t="s">
        <v>306</v>
      </c>
      <c r="C130" s="50" t="s">
        <v>307</v>
      </c>
      <c r="D130" s="310">
        <v>1720284.65</v>
      </c>
      <c r="E130" s="242">
        <v>168933.03</v>
      </c>
      <c r="F130" s="52">
        <f t="shared" si="0"/>
        <v>9.820062627426223</v>
      </c>
    </row>
    <row r="131" spans="1:6" ht="24" x14ac:dyDescent="0.2">
      <c r="A131" s="53" t="s">
        <v>308</v>
      </c>
      <c r="B131" s="232" t="s">
        <v>309</v>
      </c>
      <c r="C131" s="54" t="s">
        <v>308</v>
      </c>
      <c r="D131" s="310">
        <v>0</v>
      </c>
      <c r="E131" s="242">
        <v>0</v>
      </c>
      <c r="F131" s="52" t="str">
        <f t="shared" si="0"/>
        <v>-</v>
      </c>
    </row>
    <row r="132" spans="1:6" ht="24" x14ac:dyDescent="0.2">
      <c r="A132" s="53" t="s">
        <v>310</v>
      </c>
      <c r="B132" s="232" t="s">
        <v>311</v>
      </c>
      <c r="C132" s="54" t="s">
        <v>310</v>
      </c>
      <c r="D132" s="310">
        <v>0</v>
      </c>
      <c r="E132" s="242">
        <v>0</v>
      </c>
      <c r="F132" s="52" t="str">
        <f>IF(D132&lt;&gt;0,IF(E132/D132&gt;=100,"&gt;&gt;100",E132/D132*100),"-")</f>
        <v>-</v>
      </c>
    </row>
    <row r="133" spans="1:6" ht="24" x14ac:dyDescent="0.2">
      <c r="A133" s="53">
        <v>67</v>
      </c>
      <c r="B133" s="232" t="s">
        <v>312</v>
      </c>
      <c r="C133" s="50" t="s">
        <v>313</v>
      </c>
      <c r="D133" s="51">
        <f t="shared" ref="D133:E133" si="30">D134+D138</f>
        <v>89253072.599999994</v>
      </c>
      <c r="E133" s="51">
        <f t="shared" si="30"/>
        <v>39759765.869999997</v>
      </c>
      <c r="F133" s="52">
        <f t="shared" ref="F133:F223" si="31">IF(D133&lt;&gt;0,IF(E133/D133&gt;=100,"&gt;&gt;100",E133/D133*100),"-")</f>
        <v>44.547223654908656</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310">
        <v>89253072.599999994</v>
      </c>
      <c r="E138" s="242">
        <v>39759765.869999997</v>
      </c>
      <c r="F138" s="52">
        <f t="shared" si="31"/>
        <v>44.547223654908656</v>
      </c>
    </row>
    <row r="139" spans="1:6" ht="12.75" customHeight="1" x14ac:dyDescent="0.2">
      <c r="A139" s="53">
        <v>68</v>
      </c>
      <c r="B139" s="85" t="s">
        <v>324</v>
      </c>
      <c r="C139" s="50" t="s">
        <v>325</v>
      </c>
      <c r="D139" s="51">
        <f t="shared" ref="D139:E139" si="33">D140+D150</f>
        <v>2317185.6</v>
      </c>
      <c r="E139" s="51">
        <f t="shared" si="33"/>
        <v>771618.54</v>
      </c>
      <c r="F139" s="52">
        <f t="shared" si="31"/>
        <v>33.299815949141056</v>
      </c>
    </row>
    <row r="140" spans="1:6" ht="12.75" customHeight="1" x14ac:dyDescent="0.2">
      <c r="A140" s="53">
        <v>681</v>
      </c>
      <c r="B140" s="85" t="s">
        <v>326</v>
      </c>
      <c r="C140" s="50" t="s">
        <v>327</v>
      </c>
      <c r="D140" s="51">
        <f t="shared" ref="D140:E140" si="34">SUM(D141:D149)</f>
        <v>1620.25</v>
      </c>
      <c r="E140" s="51">
        <f t="shared" si="34"/>
        <v>3044.5</v>
      </c>
      <c r="F140" s="52">
        <f t="shared" si="31"/>
        <v>187.90310137324485</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310">
        <v>1620.25</v>
      </c>
      <c r="E149" s="242">
        <v>3044.5</v>
      </c>
      <c r="F149" s="52">
        <f t="shared" si="31"/>
        <v>187.90310137324485</v>
      </c>
    </row>
    <row r="150" spans="1:6" ht="12.75" customHeight="1" x14ac:dyDescent="0.2">
      <c r="A150" s="53">
        <v>683</v>
      </c>
      <c r="B150" s="85" t="s">
        <v>346</v>
      </c>
      <c r="C150" s="50" t="s">
        <v>347</v>
      </c>
      <c r="D150" s="310">
        <v>2315565.35</v>
      </c>
      <c r="E150" s="242">
        <v>768574.04</v>
      </c>
      <c r="F150" s="52">
        <f t="shared" si="31"/>
        <v>33.191636763782114</v>
      </c>
    </row>
    <row r="151" spans="1:6" ht="12.75" customHeight="1" x14ac:dyDescent="0.2">
      <c r="A151" s="53">
        <v>3</v>
      </c>
      <c r="B151" s="85" t="s">
        <v>348</v>
      </c>
      <c r="C151" s="50" t="s">
        <v>56</v>
      </c>
      <c r="D151" s="51">
        <f t="shared" ref="D151:E151" si="35">D152+D163+D196+D215+D224+D252+D263</f>
        <v>218422165.81000003</v>
      </c>
      <c r="E151" s="51">
        <f t="shared" si="35"/>
        <v>176930763.93000001</v>
      </c>
      <c r="F151" s="52">
        <f t="shared" si="31"/>
        <v>81.004033301229896</v>
      </c>
    </row>
    <row r="152" spans="1:6" ht="12.75" customHeight="1" x14ac:dyDescent="0.2">
      <c r="A152" s="53">
        <v>31</v>
      </c>
      <c r="B152" s="85" t="s">
        <v>349</v>
      </c>
      <c r="C152" s="50" t="s">
        <v>350</v>
      </c>
      <c r="D152" s="51">
        <f t="shared" ref="D152:E152" si="36">D153+D158+D159</f>
        <v>128801913.74000001</v>
      </c>
      <c r="E152" s="51">
        <f t="shared" si="36"/>
        <v>118324313.39</v>
      </c>
      <c r="F152" s="52">
        <f t="shared" si="31"/>
        <v>91.865337986242864</v>
      </c>
    </row>
    <row r="153" spans="1:6" ht="12.75" customHeight="1" x14ac:dyDescent="0.2">
      <c r="A153" s="53">
        <v>311</v>
      </c>
      <c r="B153" s="85" t="s">
        <v>351</v>
      </c>
      <c r="C153" s="50" t="s">
        <v>352</v>
      </c>
      <c r="D153" s="51">
        <f t="shared" ref="D153:E153" si="37">SUM(D154:D157)</f>
        <v>106616187.47000001</v>
      </c>
      <c r="E153" s="51">
        <f t="shared" si="37"/>
        <v>96546551.579999998</v>
      </c>
      <c r="F153" s="52">
        <f t="shared" si="31"/>
        <v>90.555246694754075</v>
      </c>
    </row>
    <row r="154" spans="1:6" ht="12.75" customHeight="1" x14ac:dyDescent="0.2">
      <c r="A154" s="53">
        <v>3111</v>
      </c>
      <c r="B154" s="85" t="s">
        <v>353</v>
      </c>
      <c r="C154" s="50" t="s">
        <v>354</v>
      </c>
      <c r="D154" s="310">
        <v>102983395.12</v>
      </c>
      <c r="E154" s="242">
        <v>93561321.5</v>
      </c>
      <c r="F154" s="52">
        <f t="shared" si="31"/>
        <v>90.850880757018089</v>
      </c>
    </row>
    <row r="155" spans="1:6" ht="12.75" customHeight="1" x14ac:dyDescent="0.2">
      <c r="A155" s="53">
        <v>3112</v>
      </c>
      <c r="B155" s="85" t="s">
        <v>355</v>
      </c>
      <c r="C155" s="50" t="s">
        <v>356</v>
      </c>
      <c r="D155" s="310">
        <v>0</v>
      </c>
      <c r="E155" s="242">
        <v>0</v>
      </c>
      <c r="F155" s="52" t="str">
        <f t="shared" si="31"/>
        <v>-</v>
      </c>
    </row>
    <row r="156" spans="1:6" ht="12.75" customHeight="1" x14ac:dyDescent="0.2">
      <c r="A156" s="53">
        <v>3113</v>
      </c>
      <c r="B156" s="85" t="s">
        <v>357</v>
      </c>
      <c r="C156" s="50" t="s">
        <v>358</v>
      </c>
      <c r="D156" s="310">
        <v>2384482.29</v>
      </c>
      <c r="E156" s="242">
        <v>1714999.7</v>
      </c>
      <c r="F156" s="52">
        <f t="shared" si="31"/>
        <v>71.923356579008185</v>
      </c>
    </row>
    <row r="157" spans="1:6" ht="12.75" customHeight="1" x14ac:dyDescent="0.2">
      <c r="A157" s="53">
        <v>3114</v>
      </c>
      <c r="B157" s="85" t="s">
        <v>359</v>
      </c>
      <c r="C157" s="50" t="s">
        <v>360</v>
      </c>
      <c r="D157" s="310">
        <v>1248310.06</v>
      </c>
      <c r="E157" s="242">
        <v>1270230.3799999999</v>
      </c>
      <c r="F157" s="52">
        <f t="shared" si="31"/>
        <v>101.75599962720798</v>
      </c>
    </row>
    <row r="158" spans="1:6" ht="12.75" customHeight="1" x14ac:dyDescent="0.2">
      <c r="A158" s="53">
        <v>312</v>
      </c>
      <c r="B158" s="85" t="s">
        <v>361</v>
      </c>
      <c r="C158" s="50" t="s">
        <v>362</v>
      </c>
      <c r="D158" s="310">
        <v>5661741.9699999997</v>
      </c>
      <c r="E158" s="242">
        <v>6255449.3600000003</v>
      </c>
      <c r="F158" s="52">
        <f t="shared" si="31"/>
        <v>110.4863025045276</v>
      </c>
    </row>
    <row r="159" spans="1:6" ht="12.75" customHeight="1" x14ac:dyDescent="0.2">
      <c r="A159" s="53">
        <v>313</v>
      </c>
      <c r="B159" s="85" t="s">
        <v>363</v>
      </c>
      <c r="C159" s="50" t="s">
        <v>364</v>
      </c>
      <c r="D159" s="51">
        <f t="shared" ref="D159:E159" si="38">SUM(D160:D162)</f>
        <v>16523984.299999999</v>
      </c>
      <c r="E159" s="51">
        <f t="shared" si="38"/>
        <v>15522312.450000001</v>
      </c>
      <c r="F159" s="52">
        <f t="shared" si="31"/>
        <v>93.938073095361162</v>
      </c>
    </row>
    <row r="160" spans="1:6" ht="12.75" customHeight="1" x14ac:dyDescent="0.2">
      <c r="A160" s="53">
        <v>3131</v>
      </c>
      <c r="B160" s="85" t="s">
        <v>142</v>
      </c>
      <c r="C160" s="50" t="s">
        <v>365</v>
      </c>
      <c r="D160" s="310">
        <v>142715.07</v>
      </c>
      <c r="E160" s="242">
        <v>178729.32</v>
      </c>
      <c r="F160" s="52">
        <f t="shared" si="31"/>
        <v>125.23507153098828</v>
      </c>
    </row>
    <row r="161" spans="1:6" ht="12.75" customHeight="1" x14ac:dyDescent="0.2">
      <c r="A161" s="53">
        <v>3132</v>
      </c>
      <c r="B161" s="85" t="s">
        <v>366</v>
      </c>
      <c r="C161" s="50" t="s">
        <v>367</v>
      </c>
      <c r="D161" s="310">
        <v>16371144.949999999</v>
      </c>
      <c r="E161" s="242">
        <v>15341340.73</v>
      </c>
      <c r="F161" s="52">
        <f t="shared" si="31"/>
        <v>93.709638371994259</v>
      </c>
    </row>
    <row r="162" spans="1:6" ht="12.75" customHeight="1" x14ac:dyDescent="0.2">
      <c r="A162" s="53">
        <v>3133</v>
      </c>
      <c r="B162" s="85" t="s">
        <v>368</v>
      </c>
      <c r="C162" s="50" t="s">
        <v>369</v>
      </c>
      <c r="D162" s="310">
        <v>10124.280000000001</v>
      </c>
      <c r="E162" s="242">
        <v>2242.4</v>
      </c>
      <c r="F162" s="52">
        <f t="shared" si="31"/>
        <v>22.148735515019339</v>
      </c>
    </row>
    <row r="163" spans="1:6" ht="12.75" customHeight="1" x14ac:dyDescent="0.2">
      <c r="A163" s="53">
        <v>32</v>
      </c>
      <c r="B163" s="85" t="s">
        <v>370</v>
      </c>
      <c r="C163" s="50" t="s">
        <v>371</v>
      </c>
      <c r="D163" s="51">
        <f t="shared" ref="D163:E163" si="39">D164+D169+D177+D187+D188</f>
        <v>72464051.560000002</v>
      </c>
      <c r="E163" s="51">
        <f t="shared" si="39"/>
        <v>40065889.039999999</v>
      </c>
      <c r="F163" s="52">
        <f t="shared" si="31"/>
        <v>55.290710604037329</v>
      </c>
    </row>
    <row r="164" spans="1:6" ht="12.75" customHeight="1" x14ac:dyDescent="0.2">
      <c r="A164" s="53">
        <v>321</v>
      </c>
      <c r="B164" s="85" t="s">
        <v>372</v>
      </c>
      <c r="C164" s="50" t="s">
        <v>373</v>
      </c>
      <c r="D164" s="51">
        <f t="shared" ref="D164:E164" si="40">SUM(D165:D168)</f>
        <v>4929716.13</v>
      </c>
      <c r="E164" s="51">
        <f t="shared" si="40"/>
        <v>4114835.92</v>
      </c>
      <c r="F164" s="52">
        <f t="shared" si="31"/>
        <v>83.470037857940511</v>
      </c>
    </row>
    <row r="165" spans="1:6" ht="12.75" customHeight="1" x14ac:dyDescent="0.2">
      <c r="A165" s="53">
        <v>3211</v>
      </c>
      <c r="B165" s="85" t="s">
        <v>374</v>
      </c>
      <c r="C165" s="50" t="s">
        <v>375</v>
      </c>
      <c r="D165" s="310">
        <v>752617.66</v>
      </c>
      <c r="E165" s="242">
        <v>651031.15</v>
      </c>
      <c r="F165" s="52">
        <f t="shared" si="31"/>
        <v>86.50224205475061</v>
      </c>
    </row>
    <row r="166" spans="1:6" ht="12.75" customHeight="1" x14ac:dyDescent="0.2">
      <c r="A166" s="53">
        <v>3212</v>
      </c>
      <c r="B166" s="85" t="s">
        <v>376</v>
      </c>
      <c r="C166" s="50" t="s">
        <v>377</v>
      </c>
      <c r="D166" s="310">
        <v>3744060.34</v>
      </c>
      <c r="E166" s="242">
        <v>3089708.59</v>
      </c>
      <c r="F166" s="52">
        <f t="shared" si="31"/>
        <v>82.522937918249468</v>
      </c>
    </row>
    <row r="167" spans="1:6" ht="12.75" customHeight="1" x14ac:dyDescent="0.2">
      <c r="A167" s="53">
        <v>3213</v>
      </c>
      <c r="B167" s="85" t="s">
        <v>378</v>
      </c>
      <c r="C167" s="50" t="s">
        <v>379</v>
      </c>
      <c r="D167" s="310">
        <v>358611.77</v>
      </c>
      <c r="E167" s="242">
        <v>229663.72</v>
      </c>
      <c r="F167" s="52">
        <f t="shared" si="31"/>
        <v>64.042437870904237</v>
      </c>
    </row>
    <row r="168" spans="1:6" ht="12.75" customHeight="1" x14ac:dyDescent="0.2">
      <c r="A168" s="53">
        <v>3214</v>
      </c>
      <c r="B168" s="85" t="s">
        <v>380</v>
      </c>
      <c r="C168" s="50" t="s">
        <v>381</v>
      </c>
      <c r="D168" s="310">
        <v>74426.36</v>
      </c>
      <c r="E168" s="242">
        <v>144432.46</v>
      </c>
      <c r="F168" s="52">
        <f t="shared" si="31"/>
        <v>194.06089455402628</v>
      </c>
    </row>
    <row r="169" spans="1:6" ht="12.75" customHeight="1" x14ac:dyDescent="0.2">
      <c r="A169" s="53">
        <v>322</v>
      </c>
      <c r="B169" s="85" t="s">
        <v>382</v>
      </c>
      <c r="C169" s="50" t="s">
        <v>383</v>
      </c>
      <c r="D169" s="51">
        <f t="shared" ref="D169:E169" si="41">SUM(D170:D176)</f>
        <v>44483413.720000006</v>
      </c>
      <c r="E169" s="51">
        <f t="shared" si="41"/>
        <v>17289347.750000004</v>
      </c>
      <c r="F169" s="52">
        <f t="shared" si="31"/>
        <v>38.866953554480936</v>
      </c>
    </row>
    <row r="170" spans="1:6" ht="12.75" customHeight="1" x14ac:dyDescent="0.2">
      <c r="A170" s="53">
        <v>3221</v>
      </c>
      <c r="B170" s="85" t="s">
        <v>384</v>
      </c>
      <c r="C170" s="50" t="s">
        <v>385</v>
      </c>
      <c r="D170" s="310">
        <v>1776972.61</v>
      </c>
      <c r="E170" s="242">
        <v>1321171.3400000001</v>
      </c>
      <c r="F170" s="52">
        <f t="shared" si="31"/>
        <v>74.349561302467123</v>
      </c>
    </row>
    <row r="171" spans="1:6" ht="12.75" customHeight="1" x14ac:dyDescent="0.2">
      <c r="A171" s="53">
        <v>3222</v>
      </c>
      <c r="B171" s="85" t="s">
        <v>386</v>
      </c>
      <c r="C171" s="50" t="s">
        <v>387</v>
      </c>
      <c r="D171" s="310">
        <v>36397925.899999999</v>
      </c>
      <c r="E171" s="242">
        <v>11688073.560000001</v>
      </c>
      <c r="F171" s="52">
        <f t="shared" si="31"/>
        <v>32.111921959816947</v>
      </c>
    </row>
    <row r="172" spans="1:6" ht="12.75" customHeight="1" x14ac:dyDescent="0.2">
      <c r="A172" s="53">
        <v>3223</v>
      </c>
      <c r="B172" s="85" t="s">
        <v>388</v>
      </c>
      <c r="C172" s="50" t="s">
        <v>389</v>
      </c>
      <c r="D172" s="310">
        <v>4714030.28</v>
      </c>
      <c r="E172" s="242">
        <v>3469318.61</v>
      </c>
      <c r="F172" s="52">
        <f t="shared" si="31"/>
        <v>73.595594511115436</v>
      </c>
    </row>
    <row r="173" spans="1:6" ht="12.75" customHeight="1" x14ac:dyDescent="0.2">
      <c r="A173" s="53">
        <v>3224</v>
      </c>
      <c r="B173" s="85" t="s">
        <v>390</v>
      </c>
      <c r="C173" s="50" t="s">
        <v>391</v>
      </c>
      <c r="D173" s="310">
        <v>663458.24</v>
      </c>
      <c r="E173" s="242">
        <v>333206.84000000003</v>
      </c>
      <c r="F173" s="52">
        <f t="shared" si="31"/>
        <v>50.222729918916983</v>
      </c>
    </row>
    <row r="174" spans="1:6" ht="12.75" customHeight="1" x14ac:dyDescent="0.2">
      <c r="A174" s="53">
        <v>3225</v>
      </c>
      <c r="B174" s="85" t="s">
        <v>392</v>
      </c>
      <c r="C174" s="50" t="s">
        <v>393</v>
      </c>
      <c r="D174" s="310">
        <v>675659.7</v>
      </c>
      <c r="E174" s="242">
        <v>306862.3</v>
      </c>
      <c r="F174" s="52">
        <f t="shared" si="31"/>
        <v>45.416694232318434</v>
      </c>
    </row>
    <row r="175" spans="1:6" ht="12.75" customHeight="1" x14ac:dyDescent="0.2">
      <c r="A175" s="53">
        <v>3226</v>
      </c>
      <c r="B175" s="85" t="s">
        <v>394</v>
      </c>
      <c r="C175" s="50" t="s">
        <v>395</v>
      </c>
      <c r="D175" s="310">
        <v>0</v>
      </c>
      <c r="E175" s="242">
        <v>0</v>
      </c>
      <c r="F175" s="52" t="str">
        <f t="shared" si="31"/>
        <v>-</v>
      </c>
    </row>
    <row r="176" spans="1:6" ht="12.75" customHeight="1" x14ac:dyDescent="0.2">
      <c r="A176" s="53">
        <v>3227</v>
      </c>
      <c r="B176" s="85" t="s">
        <v>396</v>
      </c>
      <c r="C176" s="50" t="s">
        <v>397</v>
      </c>
      <c r="D176" s="310">
        <v>255366.99</v>
      </c>
      <c r="E176" s="242">
        <v>170715.1</v>
      </c>
      <c r="F176" s="52">
        <f t="shared" si="31"/>
        <v>66.850887814435225</v>
      </c>
    </row>
    <row r="177" spans="1:6" ht="12.75" customHeight="1" x14ac:dyDescent="0.2">
      <c r="A177" s="53">
        <v>323</v>
      </c>
      <c r="B177" s="85" t="s">
        <v>398</v>
      </c>
      <c r="C177" s="50" t="s">
        <v>399</v>
      </c>
      <c r="D177" s="51">
        <f t="shared" ref="D177:E177" si="42">SUM(D178:D186)</f>
        <v>20646659.310000002</v>
      </c>
      <c r="E177" s="51">
        <f t="shared" si="42"/>
        <v>15107391.710000001</v>
      </c>
      <c r="F177" s="52">
        <f t="shared" si="31"/>
        <v>73.171119274888639</v>
      </c>
    </row>
    <row r="178" spans="1:6" ht="12.75" customHeight="1" x14ac:dyDescent="0.2">
      <c r="A178" s="53">
        <v>3231</v>
      </c>
      <c r="B178" s="85" t="s">
        <v>400</v>
      </c>
      <c r="C178" s="50" t="s">
        <v>401</v>
      </c>
      <c r="D178" s="310">
        <v>1164434.22</v>
      </c>
      <c r="E178" s="242">
        <v>1118129.2</v>
      </c>
      <c r="F178" s="52">
        <f t="shared" si="31"/>
        <v>96.0233889381918</v>
      </c>
    </row>
    <row r="179" spans="1:6" ht="12.75" customHeight="1" x14ac:dyDescent="0.2">
      <c r="A179" s="53">
        <v>3232</v>
      </c>
      <c r="B179" s="85" t="s">
        <v>402</v>
      </c>
      <c r="C179" s="50" t="s">
        <v>403</v>
      </c>
      <c r="D179" s="310">
        <v>3847272.99</v>
      </c>
      <c r="E179" s="242">
        <v>2874498.44</v>
      </c>
      <c r="F179" s="52">
        <f t="shared" si="31"/>
        <v>74.715218999834988</v>
      </c>
    </row>
    <row r="180" spans="1:6" ht="12.75" customHeight="1" x14ac:dyDescent="0.2">
      <c r="A180" s="53">
        <v>3233</v>
      </c>
      <c r="B180" s="85" t="s">
        <v>404</v>
      </c>
      <c r="C180" s="50" t="s">
        <v>405</v>
      </c>
      <c r="D180" s="310">
        <v>503857.55</v>
      </c>
      <c r="E180" s="242">
        <v>546875.76</v>
      </c>
      <c r="F180" s="52">
        <f t="shared" si="31"/>
        <v>108.53777223344179</v>
      </c>
    </row>
    <row r="181" spans="1:6" ht="12.75" customHeight="1" x14ac:dyDescent="0.2">
      <c r="A181" s="53">
        <v>3234</v>
      </c>
      <c r="B181" s="85" t="s">
        <v>406</v>
      </c>
      <c r="C181" s="50" t="s">
        <v>407</v>
      </c>
      <c r="D181" s="310">
        <v>2940744.78</v>
      </c>
      <c r="E181" s="242">
        <v>1441706.1</v>
      </c>
      <c r="F181" s="52">
        <f t="shared" si="31"/>
        <v>49.025203064374736</v>
      </c>
    </row>
    <row r="182" spans="1:6" ht="12.75" customHeight="1" x14ac:dyDescent="0.2">
      <c r="A182" s="53">
        <v>3235</v>
      </c>
      <c r="B182" s="85" t="s">
        <v>408</v>
      </c>
      <c r="C182" s="50" t="s">
        <v>409</v>
      </c>
      <c r="D182" s="310">
        <v>1028409</v>
      </c>
      <c r="E182" s="242">
        <v>1265521.99</v>
      </c>
      <c r="F182" s="52">
        <f t="shared" si="31"/>
        <v>123.05629277845682</v>
      </c>
    </row>
    <row r="183" spans="1:6" ht="12.75" customHeight="1" x14ac:dyDescent="0.2">
      <c r="A183" s="53">
        <v>3236</v>
      </c>
      <c r="B183" s="85" t="s">
        <v>410</v>
      </c>
      <c r="C183" s="50" t="s">
        <v>411</v>
      </c>
      <c r="D183" s="310">
        <v>1676735.89</v>
      </c>
      <c r="E183" s="242">
        <v>1166823.9099999999</v>
      </c>
      <c r="F183" s="52">
        <f t="shared" si="31"/>
        <v>69.589010228677097</v>
      </c>
    </row>
    <row r="184" spans="1:6" ht="12.75" customHeight="1" x14ac:dyDescent="0.2">
      <c r="A184" s="53">
        <v>3237</v>
      </c>
      <c r="B184" s="85" t="s">
        <v>412</v>
      </c>
      <c r="C184" s="50" t="s">
        <v>413</v>
      </c>
      <c r="D184" s="310">
        <v>5523233.9400000004</v>
      </c>
      <c r="E184" s="242">
        <v>2940801.29</v>
      </c>
      <c r="F184" s="52">
        <f t="shared" si="31"/>
        <v>53.244192115461978</v>
      </c>
    </row>
    <row r="185" spans="1:6" ht="12.75" customHeight="1" x14ac:dyDescent="0.2">
      <c r="A185" s="53">
        <v>3238</v>
      </c>
      <c r="B185" s="85" t="s">
        <v>414</v>
      </c>
      <c r="C185" s="50" t="s">
        <v>415</v>
      </c>
      <c r="D185" s="310">
        <v>1162327.8400000001</v>
      </c>
      <c r="E185" s="242">
        <v>1226307.1399999999</v>
      </c>
      <c r="F185" s="52">
        <f t="shared" si="31"/>
        <v>105.50441087258133</v>
      </c>
    </row>
    <row r="186" spans="1:6" ht="12.75" customHeight="1" x14ac:dyDescent="0.2">
      <c r="A186" s="53">
        <v>3239</v>
      </c>
      <c r="B186" s="85" t="s">
        <v>416</v>
      </c>
      <c r="C186" s="50" t="s">
        <v>417</v>
      </c>
      <c r="D186" s="310">
        <v>2799643.1</v>
      </c>
      <c r="E186" s="242">
        <v>2526727.88</v>
      </c>
      <c r="F186" s="52">
        <f t="shared" si="31"/>
        <v>90.25178530792013</v>
      </c>
    </row>
    <row r="187" spans="1:6" ht="12.75" customHeight="1" x14ac:dyDescent="0.2">
      <c r="A187" s="53">
        <v>324</v>
      </c>
      <c r="B187" s="85" t="s">
        <v>418</v>
      </c>
      <c r="C187" s="50" t="s">
        <v>419</v>
      </c>
      <c r="D187" s="310">
        <v>201209.32</v>
      </c>
      <c r="E187" s="242">
        <v>98171.93</v>
      </c>
      <c r="F187" s="52">
        <f t="shared" si="31"/>
        <v>48.790945667924326</v>
      </c>
    </row>
    <row r="188" spans="1:6" ht="12.75" customHeight="1" x14ac:dyDescent="0.2">
      <c r="A188" s="53">
        <v>329</v>
      </c>
      <c r="B188" s="85" t="s">
        <v>420</v>
      </c>
      <c r="C188" s="50" t="s">
        <v>421</v>
      </c>
      <c r="D188" s="51">
        <f t="shared" ref="D188:E188" si="43">SUM(D189:D195)</f>
        <v>2203053.08</v>
      </c>
      <c r="E188" s="51">
        <f t="shared" si="43"/>
        <v>3456141.73</v>
      </c>
      <c r="F188" s="52">
        <f t="shared" si="31"/>
        <v>156.87963950464598</v>
      </c>
    </row>
    <row r="189" spans="1:6" ht="12.75" customHeight="1" x14ac:dyDescent="0.2">
      <c r="A189" s="53">
        <v>3291</v>
      </c>
      <c r="B189" s="232" t="s">
        <v>422</v>
      </c>
      <c r="C189" s="50" t="s">
        <v>423</v>
      </c>
      <c r="D189" s="310">
        <v>293769.81</v>
      </c>
      <c r="E189" s="242">
        <v>279131.39</v>
      </c>
      <c r="F189" s="52">
        <f t="shared" si="31"/>
        <v>95.01704412716883</v>
      </c>
    </row>
    <row r="190" spans="1:6" ht="12.75" customHeight="1" x14ac:dyDescent="0.2">
      <c r="A190" s="53">
        <v>3292</v>
      </c>
      <c r="B190" s="85" t="s">
        <v>424</v>
      </c>
      <c r="C190" s="50" t="s">
        <v>425</v>
      </c>
      <c r="D190" s="310">
        <v>589148.14</v>
      </c>
      <c r="E190" s="242">
        <v>435269.64</v>
      </c>
      <c r="F190" s="52">
        <f t="shared" si="31"/>
        <v>73.881187166270266</v>
      </c>
    </row>
    <row r="191" spans="1:6" ht="12.75" customHeight="1" x14ac:dyDescent="0.2">
      <c r="A191" s="53">
        <v>3293</v>
      </c>
      <c r="B191" s="85" t="s">
        <v>426</v>
      </c>
      <c r="C191" s="50" t="s">
        <v>427</v>
      </c>
      <c r="D191" s="310">
        <v>206786.17</v>
      </c>
      <c r="E191" s="242">
        <v>208192.03</v>
      </c>
      <c r="F191" s="52">
        <f t="shared" si="31"/>
        <v>100.67986171415622</v>
      </c>
    </row>
    <row r="192" spans="1:6" ht="12.75" customHeight="1" x14ac:dyDescent="0.2">
      <c r="A192" s="53">
        <v>3294</v>
      </c>
      <c r="B192" s="85" t="s">
        <v>428</v>
      </c>
      <c r="C192" s="50" t="s">
        <v>429</v>
      </c>
      <c r="D192" s="310">
        <v>92038.88</v>
      </c>
      <c r="E192" s="242">
        <v>98176.36</v>
      </c>
      <c r="F192" s="52">
        <f t="shared" si="31"/>
        <v>106.66835580789336</v>
      </c>
    </row>
    <row r="193" spans="1:6" ht="12.75" customHeight="1" x14ac:dyDescent="0.2">
      <c r="A193" s="53">
        <v>3295</v>
      </c>
      <c r="B193" s="85" t="s">
        <v>430</v>
      </c>
      <c r="C193" s="50" t="s">
        <v>431</v>
      </c>
      <c r="D193" s="310">
        <v>222082.35</v>
      </c>
      <c r="E193" s="242">
        <v>218168.1</v>
      </c>
      <c r="F193" s="52">
        <f t="shared" si="31"/>
        <v>98.237478124668627</v>
      </c>
    </row>
    <row r="194" spans="1:6" ht="12.75" customHeight="1" x14ac:dyDescent="0.2">
      <c r="A194" s="53" t="s">
        <v>432</v>
      </c>
      <c r="B194" s="85" t="s">
        <v>433</v>
      </c>
      <c r="C194" s="50" t="s">
        <v>432</v>
      </c>
      <c r="D194" s="310">
        <v>185351.13</v>
      </c>
      <c r="E194" s="242">
        <v>92726.38</v>
      </c>
      <c r="F194" s="52">
        <f t="shared" si="31"/>
        <v>50.027415532886153</v>
      </c>
    </row>
    <row r="195" spans="1:6" ht="12.75" customHeight="1" x14ac:dyDescent="0.2">
      <c r="A195" s="53">
        <v>3299</v>
      </c>
      <c r="B195" s="85" t="s">
        <v>434</v>
      </c>
      <c r="C195" s="50" t="s">
        <v>435</v>
      </c>
      <c r="D195" s="310">
        <v>613876.6</v>
      </c>
      <c r="E195" s="242">
        <v>2124477.83</v>
      </c>
      <c r="F195" s="52">
        <f t="shared" si="31"/>
        <v>346.07571456543548</v>
      </c>
    </row>
    <row r="196" spans="1:6" ht="12.75" customHeight="1" x14ac:dyDescent="0.2">
      <c r="A196" s="53">
        <v>34</v>
      </c>
      <c r="B196" s="232" t="s">
        <v>436</v>
      </c>
      <c r="C196" s="50" t="s">
        <v>437</v>
      </c>
      <c r="D196" s="51">
        <f t="shared" ref="D196:E196" si="44">D197+D202+D210</f>
        <v>3200792.2699999996</v>
      </c>
      <c r="E196" s="51">
        <f t="shared" si="44"/>
        <v>768618.52999999991</v>
      </c>
      <c r="F196" s="52">
        <f t="shared" si="31"/>
        <v>24.013383723899086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2853009.01</v>
      </c>
      <c r="E202" s="51">
        <f t="shared" si="46"/>
        <v>528706.91999999993</v>
      </c>
      <c r="F202" s="52">
        <f t="shared" si="31"/>
        <v>18.531554514789281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310">
        <v>242574.24</v>
      </c>
      <c r="E204" s="242">
        <v>242574.24</v>
      </c>
      <c r="F204" s="52">
        <f t="shared" si="31"/>
        <v>100</v>
      </c>
    </row>
    <row r="205" spans="1:6" ht="24" x14ac:dyDescent="0.2">
      <c r="A205" s="53">
        <v>3423</v>
      </c>
      <c r="B205" s="232" t="s">
        <v>454</v>
      </c>
      <c r="C205" s="50" t="s">
        <v>455</v>
      </c>
      <c r="D205" s="310">
        <v>2610434.77</v>
      </c>
      <c r="E205" s="242">
        <v>286132.68</v>
      </c>
      <c r="F205" s="52">
        <f t="shared" si="31"/>
        <v>10.961112044948743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347783.26</v>
      </c>
      <c r="E210" s="51">
        <f t="shared" si="47"/>
        <v>239911.61000000002</v>
      </c>
      <c r="F210" s="52">
        <f t="shared" si="31"/>
        <v>68.983081589378401</v>
      </c>
    </row>
    <row r="211" spans="1:6" ht="12.75" customHeight="1" x14ac:dyDescent="0.2">
      <c r="A211" s="53">
        <v>3431</v>
      </c>
      <c r="B211" s="232" t="s">
        <v>466</v>
      </c>
      <c r="C211" s="50" t="s">
        <v>467</v>
      </c>
      <c r="D211" s="310">
        <v>211587.82</v>
      </c>
      <c r="E211" s="242">
        <v>211400.92</v>
      </c>
      <c r="F211" s="52">
        <f t="shared" si="31"/>
        <v>99.911667883340357</v>
      </c>
    </row>
    <row r="212" spans="1:6" ht="12.75" customHeight="1" x14ac:dyDescent="0.2">
      <c r="A212" s="53">
        <v>3432</v>
      </c>
      <c r="B212" s="85" t="s">
        <v>468</v>
      </c>
      <c r="C212" s="50" t="s">
        <v>469</v>
      </c>
      <c r="D212" s="310">
        <v>113.56</v>
      </c>
      <c r="E212" s="242">
        <v>27.29</v>
      </c>
      <c r="F212" s="52">
        <f t="shared" si="31"/>
        <v>24.031349066572734</v>
      </c>
    </row>
    <row r="213" spans="1:6" ht="12.75" customHeight="1" x14ac:dyDescent="0.2">
      <c r="A213" s="53">
        <v>3433</v>
      </c>
      <c r="B213" s="85" t="s">
        <v>470</v>
      </c>
      <c r="C213" s="50" t="s">
        <v>471</v>
      </c>
      <c r="D213" s="310">
        <v>131313.94</v>
      </c>
      <c r="E213" s="242">
        <v>8844.83</v>
      </c>
      <c r="F213" s="52">
        <f t="shared" si="31"/>
        <v>6.7356367496093705</v>
      </c>
    </row>
    <row r="214" spans="1:6" ht="12.75" customHeight="1" x14ac:dyDescent="0.2">
      <c r="A214" s="53">
        <v>3434</v>
      </c>
      <c r="B214" s="85" t="s">
        <v>472</v>
      </c>
      <c r="C214" s="50" t="s">
        <v>473</v>
      </c>
      <c r="D214" s="310">
        <v>4767.9399999999996</v>
      </c>
      <c r="E214" s="242">
        <v>19638.57</v>
      </c>
      <c r="F214" s="52">
        <f t="shared" si="31"/>
        <v>411.88794322076205</v>
      </c>
    </row>
    <row r="215" spans="1:6" ht="12.75" customHeight="1" x14ac:dyDescent="0.2">
      <c r="A215" s="53">
        <v>35</v>
      </c>
      <c r="B215" s="85" t="s">
        <v>474</v>
      </c>
      <c r="C215" s="50" t="s">
        <v>475</v>
      </c>
      <c r="D215" s="51">
        <f t="shared" ref="D215:E215" si="48">D216+D219+D223</f>
        <v>1922070.4</v>
      </c>
      <c r="E215" s="51">
        <f t="shared" si="48"/>
        <v>2121153.0300000003</v>
      </c>
      <c r="F215" s="52">
        <f t="shared" si="31"/>
        <v>110.35771790669064</v>
      </c>
    </row>
    <row r="216" spans="1:6" ht="12.75" customHeight="1" x14ac:dyDescent="0.2">
      <c r="A216" s="53">
        <v>351</v>
      </c>
      <c r="B216" s="85" t="s">
        <v>476</v>
      </c>
      <c r="C216" s="50" t="s">
        <v>477</v>
      </c>
      <c r="D216" s="51">
        <f t="shared" ref="D216:E216" si="49">SUM(D217:D218)</f>
        <v>799130.74</v>
      </c>
      <c r="E216" s="51">
        <f t="shared" si="49"/>
        <v>1298177.8400000001</v>
      </c>
      <c r="F216" s="52">
        <f t="shared" si="31"/>
        <v>162.44874274264561</v>
      </c>
    </row>
    <row r="217" spans="1:6" ht="12.75" customHeight="1" x14ac:dyDescent="0.2">
      <c r="A217" s="53">
        <v>3511</v>
      </c>
      <c r="B217" s="85" t="s">
        <v>478</v>
      </c>
      <c r="C217" s="50" t="s">
        <v>479</v>
      </c>
      <c r="D217" s="310">
        <v>0</v>
      </c>
      <c r="E217" s="242">
        <v>0</v>
      </c>
      <c r="F217" s="52" t="str">
        <f t="shared" si="31"/>
        <v>-</v>
      </c>
    </row>
    <row r="218" spans="1:6" ht="12.75" customHeight="1" x14ac:dyDescent="0.2">
      <c r="A218" s="53">
        <v>3512</v>
      </c>
      <c r="B218" s="85" t="s">
        <v>480</v>
      </c>
      <c r="C218" s="50" t="s">
        <v>481</v>
      </c>
      <c r="D218" s="310">
        <v>799130.74</v>
      </c>
      <c r="E218" s="242">
        <v>1298177.8400000001</v>
      </c>
      <c r="F218" s="52">
        <f t="shared" si="31"/>
        <v>162.44874274264561</v>
      </c>
    </row>
    <row r="219" spans="1:6" ht="24" x14ac:dyDescent="0.2">
      <c r="A219" s="53">
        <v>352</v>
      </c>
      <c r="B219" s="85" t="s">
        <v>482</v>
      </c>
      <c r="C219" s="50" t="s">
        <v>483</v>
      </c>
      <c r="D219" s="51">
        <f t="shared" ref="D219:E219" si="50">SUM(D220:D222)</f>
        <v>789751.98</v>
      </c>
      <c r="E219" s="51">
        <f t="shared" si="50"/>
        <v>745849.31</v>
      </c>
      <c r="F219" s="52">
        <f t="shared" si="31"/>
        <v>94.440954741259404</v>
      </c>
    </row>
    <row r="220" spans="1:6" ht="12.75" customHeight="1" x14ac:dyDescent="0.2">
      <c r="A220" s="53">
        <v>3521</v>
      </c>
      <c r="B220" s="85" t="s">
        <v>484</v>
      </c>
      <c r="C220" s="50" t="s">
        <v>485</v>
      </c>
      <c r="D220" s="310">
        <v>0</v>
      </c>
      <c r="E220" s="242">
        <v>0</v>
      </c>
      <c r="F220" s="52" t="str">
        <f t="shared" si="31"/>
        <v>-</v>
      </c>
    </row>
    <row r="221" spans="1:6" ht="12.75" customHeight="1" x14ac:dyDescent="0.2">
      <c r="A221" s="53">
        <v>3522</v>
      </c>
      <c r="B221" s="85" t="s">
        <v>486</v>
      </c>
      <c r="C221" s="50" t="s">
        <v>487</v>
      </c>
      <c r="D221" s="310">
        <v>434322.87</v>
      </c>
      <c r="E221" s="242">
        <v>441764.44</v>
      </c>
      <c r="F221" s="52">
        <f t="shared" si="31"/>
        <v>101.71337281870511</v>
      </c>
    </row>
    <row r="222" spans="1:6" ht="12.75" customHeight="1" x14ac:dyDescent="0.2">
      <c r="A222" s="53">
        <v>3523</v>
      </c>
      <c r="B222" s="85" t="s">
        <v>488</v>
      </c>
      <c r="C222" s="50" t="s">
        <v>489</v>
      </c>
      <c r="D222" s="310">
        <v>355429.11</v>
      </c>
      <c r="E222" s="242">
        <v>304084.87</v>
      </c>
      <c r="F222" s="52">
        <f t="shared" si="31"/>
        <v>85.554295201088053</v>
      </c>
    </row>
    <row r="223" spans="1:6" ht="24" x14ac:dyDescent="0.2">
      <c r="A223" s="53" t="s">
        <v>490</v>
      </c>
      <c r="B223" s="85" t="s">
        <v>491</v>
      </c>
      <c r="C223" s="50" t="s">
        <v>490</v>
      </c>
      <c r="D223" s="310">
        <v>333187.68</v>
      </c>
      <c r="E223" s="242">
        <v>77125.88</v>
      </c>
      <c r="F223" s="52">
        <f t="shared" si="31"/>
        <v>23.147878697075473</v>
      </c>
    </row>
    <row r="224" spans="1:6" ht="24" x14ac:dyDescent="0.2">
      <c r="A224" s="53">
        <v>36</v>
      </c>
      <c r="B224" s="85" t="s">
        <v>492</v>
      </c>
      <c r="C224" s="50" t="s">
        <v>493</v>
      </c>
      <c r="D224" s="51">
        <f t="shared" ref="D224:E224" si="51">D225+D228+D231+D236+D240+D244+D247</f>
        <v>2666305.15</v>
      </c>
      <c r="E224" s="51">
        <f t="shared" si="51"/>
        <v>4541969.0299999993</v>
      </c>
      <c r="F224" s="52">
        <f t="shared" ref="F224:F235" si="52">IF(D224&lt;&gt;0,IF(E224/D224&gt;=100,"&gt;&gt;100",E224/D224*100),"-")</f>
        <v>170.34693234568442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112773.5</v>
      </c>
      <c r="E228" s="51">
        <f t="shared" si="54"/>
        <v>81860.28</v>
      </c>
      <c r="F228" s="52">
        <f t="shared" si="52"/>
        <v>72.588223297139848</v>
      </c>
    </row>
    <row r="229" spans="1:6" ht="12.75" customHeight="1" x14ac:dyDescent="0.2">
      <c r="A229" s="53">
        <v>3621</v>
      </c>
      <c r="B229" s="85" t="s">
        <v>502</v>
      </c>
      <c r="C229" s="50" t="s">
        <v>503</v>
      </c>
      <c r="D229" s="310">
        <v>13724.78</v>
      </c>
      <c r="E229" s="242">
        <v>10622</v>
      </c>
      <c r="F229" s="52">
        <f t="shared" si="52"/>
        <v>77.392861670642446</v>
      </c>
    </row>
    <row r="230" spans="1:6" ht="24" x14ac:dyDescent="0.2">
      <c r="A230" s="53">
        <v>3622</v>
      </c>
      <c r="B230" s="85" t="s">
        <v>504</v>
      </c>
      <c r="C230" s="50" t="s">
        <v>505</v>
      </c>
      <c r="D230" s="310">
        <v>99048.72</v>
      </c>
      <c r="E230" s="242">
        <v>71238.28</v>
      </c>
      <c r="F230" s="52">
        <f t="shared" si="52"/>
        <v>71.922464015688433</v>
      </c>
    </row>
    <row r="231" spans="1:6" ht="12.75" customHeight="1" x14ac:dyDescent="0.2">
      <c r="A231" s="53">
        <v>363</v>
      </c>
      <c r="B231" s="86" t="s">
        <v>506</v>
      </c>
      <c r="C231" s="50" t="s">
        <v>507</v>
      </c>
      <c r="D231" s="51">
        <f t="shared" ref="D231:E231" si="55">SUM(D232:D235)</f>
        <v>1259139.96</v>
      </c>
      <c r="E231" s="51">
        <f t="shared" si="55"/>
        <v>2656410.84</v>
      </c>
      <c r="F231" s="52">
        <f t="shared" si="52"/>
        <v>210.9702594142116</v>
      </c>
    </row>
    <row r="232" spans="1:6" ht="12.75" customHeight="1" x14ac:dyDescent="0.2">
      <c r="A232" s="53">
        <v>3631</v>
      </c>
      <c r="B232" s="85" t="s">
        <v>508</v>
      </c>
      <c r="C232" s="50" t="s">
        <v>509</v>
      </c>
      <c r="D232" s="310">
        <v>554189.80000000005</v>
      </c>
      <c r="E232" s="242">
        <v>698659.08</v>
      </c>
      <c r="F232" s="52">
        <f t="shared" si="52"/>
        <v>126.06855629605596</v>
      </c>
    </row>
    <row r="233" spans="1:6" ht="12.75" customHeight="1" x14ac:dyDescent="0.2">
      <c r="A233" s="53">
        <v>3632</v>
      </c>
      <c r="B233" s="85" t="s">
        <v>510</v>
      </c>
      <c r="C233" s="50" t="s">
        <v>511</v>
      </c>
      <c r="D233" s="310">
        <v>704950.16</v>
      </c>
      <c r="E233" s="242">
        <v>1957751.76</v>
      </c>
      <c r="F233" s="52">
        <f t="shared" si="52"/>
        <v>277.7149181723712</v>
      </c>
    </row>
    <row r="234" spans="1:6" ht="12.75" customHeight="1" x14ac:dyDescent="0.2">
      <c r="A234" s="53" t="s">
        <v>512</v>
      </c>
      <c r="B234" s="85" t="s">
        <v>513</v>
      </c>
      <c r="C234" s="54" t="s">
        <v>512</v>
      </c>
      <c r="D234" s="310">
        <v>0</v>
      </c>
      <c r="E234" s="242">
        <v>0</v>
      </c>
      <c r="F234" s="52" t="str">
        <f t="shared" si="52"/>
        <v>-</v>
      </c>
    </row>
    <row r="235" spans="1:6" ht="24" x14ac:dyDescent="0.2">
      <c r="A235" s="53" t="s">
        <v>514</v>
      </c>
      <c r="B235" s="85" t="s">
        <v>515</v>
      </c>
      <c r="C235" s="54" t="s">
        <v>514</v>
      </c>
      <c r="D235" s="310">
        <v>0</v>
      </c>
      <c r="E235" s="242">
        <v>0</v>
      </c>
      <c r="F235" s="52" t="str">
        <f t="shared" si="52"/>
        <v>-</v>
      </c>
    </row>
    <row r="236" spans="1:6" ht="12.75" customHeight="1" x14ac:dyDescent="0.2">
      <c r="A236" s="53" t="s">
        <v>516</v>
      </c>
      <c r="B236" s="86" t="s">
        <v>517</v>
      </c>
      <c r="C236" s="50" t="s">
        <v>516</v>
      </c>
      <c r="D236" s="51">
        <f t="shared" ref="D236:E236" si="56">SUM(D237:D239)</f>
        <v>516748.97000000003</v>
      </c>
      <c r="E236" s="51">
        <f t="shared" si="56"/>
        <v>1119787.1499999999</v>
      </c>
      <c r="F236" s="52">
        <f t="shared" ref="F236:F239" si="57">IF(D236&lt;&gt;0,IF(E236/D236&gt;=100,"&gt;&gt;100",E236/D236*100),"-")</f>
        <v>216.69847740577012</v>
      </c>
    </row>
    <row r="237" spans="1:6" ht="12.75" customHeight="1" x14ac:dyDescent="0.2">
      <c r="A237" s="53" t="s">
        <v>518</v>
      </c>
      <c r="B237" s="85" t="s">
        <v>519</v>
      </c>
      <c r="C237" s="50" t="s">
        <v>518</v>
      </c>
      <c r="D237" s="310">
        <v>498167.78</v>
      </c>
      <c r="E237" s="242">
        <v>951205.96</v>
      </c>
      <c r="F237" s="52">
        <f t="shared" si="57"/>
        <v>190.9408834108059</v>
      </c>
    </row>
    <row r="238" spans="1:6" ht="12.75" customHeight="1" x14ac:dyDescent="0.2">
      <c r="A238" s="53" t="s">
        <v>520</v>
      </c>
      <c r="B238" s="85" t="s">
        <v>521</v>
      </c>
      <c r="C238" s="50" t="s">
        <v>520</v>
      </c>
      <c r="D238" s="310">
        <v>18581.189999999999</v>
      </c>
      <c r="E238" s="242">
        <v>168581.19</v>
      </c>
      <c r="F238" s="52">
        <f t="shared" si="57"/>
        <v>907.26799521451551</v>
      </c>
    </row>
    <row r="239" spans="1:6" ht="12.75" customHeight="1" x14ac:dyDescent="0.2">
      <c r="A239" s="53" t="s">
        <v>522</v>
      </c>
      <c r="B239" s="85" t="s">
        <v>523</v>
      </c>
      <c r="C239" s="54" t="s">
        <v>522</v>
      </c>
      <c r="D239" s="310">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310">
        <v>0</v>
      </c>
      <c r="E241" s="242">
        <v>0</v>
      </c>
      <c r="F241" s="52" t="str">
        <f t="shared" si="59"/>
        <v>-</v>
      </c>
    </row>
    <row r="242" spans="1:6" ht="24" x14ac:dyDescent="0.2">
      <c r="A242" s="53">
        <v>3673</v>
      </c>
      <c r="B242" s="85" t="s">
        <v>528</v>
      </c>
      <c r="C242" s="50" t="s">
        <v>529</v>
      </c>
      <c r="D242" s="310">
        <v>0</v>
      </c>
      <c r="E242" s="242">
        <v>0</v>
      </c>
      <c r="F242" s="52" t="str">
        <f t="shared" si="59"/>
        <v>-</v>
      </c>
    </row>
    <row r="243" spans="1:6" ht="24" x14ac:dyDescent="0.2">
      <c r="A243" s="53">
        <v>3674</v>
      </c>
      <c r="B243" s="85" t="s">
        <v>530</v>
      </c>
      <c r="C243" s="50" t="s">
        <v>531</v>
      </c>
      <c r="D243" s="310">
        <v>0</v>
      </c>
      <c r="E243" s="242">
        <v>0</v>
      </c>
      <c r="F243" s="52" t="str">
        <f t="shared" si="59"/>
        <v>-</v>
      </c>
    </row>
    <row r="244" spans="1:6" ht="12.75" customHeight="1" x14ac:dyDescent="0.2">
      <c r="A244" s="53" t="s">
        <v>532</v>
      </c>
      <c r="B244" s="85" t="s">
        <v>533</v>
      </c>
      <c r="C244" s="50" t="s">
        <v>532</v>
      </c>
      <c r="D244" s="51">
        <f t="shared" ref="D244:E244" si="60">SUM(D245:D246)</f>
        <v>777642.72000000009</v>
      </c>
      <c r="E244" s="51">
        <f t="shared" si="60"/>
        <v>683910.75999999989</v>
      </c>
      <c r="F244" s="52">
        <f t="shared" ref="F244:F251" si="61">IF(D244&lt;&gt;0,IF(E244/D244&gt;=100,"&gt;&gt;100",E244/D244*100),"-")</f>
        <v>87.94665498829589</v>
      </c>
    </row>
    <row r="245" spans="1:6" ht="12.75" customHeight="1" x14ac:dyDescent="0.2">
      <c r="A245" s="53" t="s">
        <v>534</v>
      </c>
      <c r="B245" s="85" t="s">
        <v>535</v>
      </c>
      <c r="C245" s="50" t="s">
        <v>534</v>
      </c>
      <c r="D245" s="310">
        <v>742968.92</v>
      </c>
      <c r="E245" s="242">
        <v>651861.56999999995</v>
      </c>
      <c r="F245" s="52">
        <f t="shared" si="61"/>
        <v>87.737394183325989</v>
      </c>
    </row>
    <row r="246" spans="1:6" ht="12.75" customHeight="1" x14ac:dyDescent="0.2">
      <c r="A246" s="53" t="s">
        <v>536</v>
      </c>
      <c r="B246" s="85" t="s">
        <v>537</v>
      </c>
      <c r="C246" s="50" t="s">
        <v>536</v>
      </c>
      <c r="D246" s="310">
        <v>34673.800000000003</v>
      </c>
      <c r="E246" s="242">
        <v>32049.19</v>
      </c>
      <c r="F246" s="52">
        <f t="shared" si="61"/>
        <v>92.43056717175503</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310">
        <v>0</v>
      </c>
      <c r="E248" s="242">
        <v>0</v>
      </c>
      <c r="F248" s="52" t="str">
        <f t="shared" si="61"/>
        <v>-</v>
      </c>
    </row>
    <row r="249" spans="1:6" ht="12.75" customHeight="1" x14ac:dyDescent="0.2">
      <c r="A249" s="53" t="s">
        <v>541</v>
      </c>
      <c r="B249" s="85" t="s">
        <v>204</v>
      </c>
      <c r="C249" s="50" t="s">
        <v>541</v>
      </c>
      <c r="D249" s="310">
        <v>0</v>
      </c>
      <c r="E249" s="242">
        <v>0</v>
      </c>
      <c r="F249" s="52" t="str">
        <f t="shared" si="61"/>
        <v>-</v>
      </c>
    </row>
    <row r="250" spans="1:6" ht="24" x14ac:dyDescent="0.2">
      <c r="A250" s="53" t="s">
        <v>542</v>
      </c>
      <c r="B250" s="85" t="s">
        <v>206</v>
      </c>
      <c r="C250" s="50" t="s">
        <v>542</v>
      </c>
      <c r="D250" s="310">
        <v>0</v>
      </c>
      <c r="E250" s="242">
        <v>0</v>
      </c>
      <c r="F250" s="52" t="str">
        <f t="shared" si="61"/>
        <v>-</v>
      </c>
    </row>
    <row r="251" spans="1:6" ht="24" x14ac:dyDescent="0.2">
      <c r="A251" s="53" t="s">
        <v>543</v>
      </c>
      <c r="B251" s="85" t="s">
        <v>208</v>
      </c>
      <c r="C251" s="50" t="s">
        <v>543</v>
      </c>
      <c r="D251" s="310">
        <v>0</v>
      </c>
      <c r="E251" s="242">
        <v>0</v>
      </c>
      <c r="F251" s="52" t="str">
        <f t="shared" si="61"/>
        <v>-</v>
      </c>
    </row>
    <row r="252" spans="1:6" ht="24" x14ac:dyDescent="0.2">
      <c r="A252" s="53">
        <v>37</v>
      </c>
      <c r="B252" s="85" t="s">
        <v>544</v>
      </c>
      <c r="C252" s="50" t="s">
        <v>545</v>
      </c>
      <c r="D252" s="51">
        <f t="shared" ref="D252:E252" si="63">D253+D259</f>
        <v>5146967.97</v>
      </c>
      <c r="E252" s="51">
        <f t="shared" si="63"/>
        <v>6118214.6900000004</v>
      </c>
      <c r="F252" s="52">
        <f t="shared" ref="F252:F258" si="64">IF(D252&lt;&gt;0,IF(E252/D252&gt;=100,"&gt;&gt;100",E252/D252*100),"-")</f>
        <v>118.87026936365413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5146967.97</v>
      </c>
      <c r="E259" s="51">
        <f t="shared" si="66"/>
        <v>6118214.6900000004</v>
      </c>
      <c r="F259" s="52">
        <f t="shared" ref="F259:F262" si="67">IF(D259&lt;&gt;0,IF(E259/D259&gt;=100,"&gt;&gt;100",E259/D259*100),"-")</f>
        <v>118.87026936365413</v>
      </c>
    </row>
    <row r="260" spans="1:6" ht="12.75" customHeight="1" x14ac:dyDescent="0.2">
      <c r="A260" s="53">
        <v>3721</v>
      </c>
      <c r="B260" s="85" t="s">
        <v>560</v>
      </c>
      <c r="C260" s="50" t="s">
        <v>561</v>
      </c>
      <c r="D260" s="242">
        <v>378825.72</v>
      </c>
      <c r="E260" s="242">
        <v>610342.75</v>
      </c>
      <c r="F260" s="52">
        <f t="shared" si="67"/>
        <v>161.11439054349322</v>
      </c>
    </row>
    <row r="261" spans="1:6" ht="12.75" customHeight="1" x14ac:dyDescent="0.2">
      <c r="A261" s="53">
        <v>3722</v>
      </c>
      <c r="B261" s="85" t="s">
        <v>562</v>
      </c>
      <c r="C261" s="50" t="s">
        <v>563</v>
      </c>
      <c r="D261" s="242">
        <v>4768142.25</v>
      </c>
      <c r="E261" s="242">
        <v>5507871.9400000004</v>
      </c>
      <c r="F261" s="52">
        <f t="shared" si="67"/>
        <v>115.51400212525121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4220064.72</v>
      </c>
      <c r="E263" s="51">
        <f t="shared" si="68"/>
        <v>4990606.2200000007</v>
      </c>
      <c r="F263" s="52">
        <f t="shared" ref="F263:F267" si="69">IF(D263&lt;&gt;0,IF(E263/D263&gt;=100,"&gt;&gt;100",E263/D263*100),"-")</f>
        <v>118.25899722220376</v>
      </c>
    </row>
    <row r="264" spans="1:6" ht="12.75" customHeight="1" x14ac:dyDescent="0.2">
      <c r="A264" s="53">
        <v>381</v>
      </c>
      <c r="B264" s="85" t="s">
        <v>568</v>
      </c>
      <c r="C264" s="50" t="s">
        <v>569</v>
      </c>
      <c r="D264" s="51">
        <f t="shared" ref="D264:E264" si="70">SUM(D265:D267)</f>
        <v>3090069.31</v>
      </c>
      <c r="E264" s="51">
        <f t="shared" si="70"/>
        <v>3825146.74</v>
      </c>
      <c r="F264" s="52">
        <f t="shared" si="69"/>
        <v>123.78838000886137</v>
      </c>
    </row>
    <row r="265" spans="1:6" ht="12.75" customHeight="1" x14ac:dyDescent="0.2">
      <c r="A265" s="53">
        <v>3811</v>
      </c>
      <c r="B265" s="85" t="s">
        <v>570</v>
      </c>
      <c r="C265" s="50" t="s">
        <v>571</v>
      </c>
      <c r="D265" s="242">
        <v>3069003.02</v>
      </c>
      <c r="E265" s="242">
        <v>3804425.89</v>
      </c>
      <c r="F265" s="52">
        <f t="shared" si="69"/>
        <v>123.96292428542479</v>
      </c>
    </row>
    <row r="266" spans="1:6" ht="12.75" customHeight="1" x14ac:dyDescent="0.2">
      <c r="A266" s="53">
        <v>3812</v>
      </c>
      <c r="B266" s="85" t="s">
        <v>572</v>
      </c>
      <c r="C266" s="50" t="s">
        <v>573</v>
      </c>
      <c r="D266" s="242">
        <v>20590.990000000002</v>
      </c>
      <c r="E266" s="242">
        <v>20720.849999999999</v>
      </c>
      <c r="F266" s="52">
        <f t="shared" si="69"/>
        <v>100.63066418856013</v>
      </c>
    </row>
    <row r="267" spans="1:6" ht="12.75" customHeight="1" x14ac:dyDescent="0.2">
      <c r="A267" s="53" t="s">
        <v>574</v>
      </c>
      <c r="B267" s="85" t="s">
        <v>575</v>
      </c>
      <c r="C267" s="50" t="s">
        <v>574</v>
      </c>
      <c r="D267" s="242">
        <v>475.3</v>
      </c>
      <c r="E267" s="242">
        <v>0</v>
      </c>
      <c r="F267" s="52">
        <f t="shared" si="69"/>
        <v>0</v>
      </c>
    </row>
    <row r="268" spans="1:6" ht="12.75" customHeight="1" x14ac:dyDescent="0.2">
      <c r="A268" s="53">
        <v>382</v>
      </c>
      <c r="B268" s="86" t="s">
        <v>576</v>
      </c>
      <c r="C268" s="50" t="s">
        <v>577</v>
      </c>
      <c r="D268" s="51">
        <f t="shared" ref="D268:E268" si="71">SUM(D269:D272)</f>
        <v>994100</v>
      </c>
      <c r="E268" s="51">
        <f t="shared" si="71"/>
        <v>1098090.29</v>
      </c>
      <c r="F268" s="52">
        <f t="shared" ref="F268:F272" si="72">IF(D268&lt;&gt;0,IF(E268/D268&gt;=100,"&gt;&gt;100",E268/D268*100),"-")</f>
        <v>110.46074740971734</v>
      </c>
    </row>
    <row r="269" spans="1:6" ht="12.75" customHeight="1" x14ac:dyDescent="0.2">
      <c r="A269" s="53">
        <v>3821</v>
      </c>
      <c r="B269" s="85" t="s">
        <v>578</v>
      </c>
      <c r="C269" s="50" t="s">
        <v>579</v>
      </c>
      <c r="D269" s="242">
        <v>994100</v>
      </c>
      <c r="E269" s="242">
        <v>1098090.29</v>
      </c>
      <c r="F269" s="52">
        <f t="shared" si="72"/>
        <v>110.46074740971734</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76170.14</v>
      </c>
      <c r="E273" s="51">
        <f t="shared" si="73"/>
        <v>8369.19</v>
      </c>
      <c r="F273" s="52">
        <f t="shared" ref="F273:F284" si="74">IF(D273&lt;&gt;0,IF(E273/D273&gt;=100,"&gt;&gt;100",E273/D273*100),"-")</f>
        <v>10.987494574645657</v>
      </c>
    </row>
    <row r="274" spans="1:6" ht="12.75" customHeight="1" x14ac:dyDescent="0.2">
      <c r="A274" s="53">
        <v>3831</v>
      </c>
      <c r="B274" s="85" t="s">
        <v>588</v>
      </c>
      <c r="C274" s="50" t="s">
        <v>589</v>
      </c>
      <c r="D274" s="310">
        <v>75567.33</v>
      </c>
      <c r="E274" s="242">
        <v>44.98</v>
      </c>
      <c r="F274" s="52">
        <f t="shared" si="74"/>
        <v>5.9523076969902194E-2</v>
      </c>
    </row>
    <row r="275" spans="1:6" ht="12.75" customHeight="1" x14ac:dyDescent="0.2">
      <c r="A275" s="53">
        <v>3832</v>
      </c>
      <c r="B275" s="85" t="s">
        <v>590</v>
      </c>
      <c r="C275" s="50" t="s">
        <v>591</v>
      </c>
      <c r="D275" s="310">
        <v>0</v>
      </c>
      <c r="E275" s="242">
        <v>0</v>
      </c>
      <c r="F275" s="52" t="str">
        <f t="shared" si="74"/>
        <v>-</v>
      </c>
    </row>
    <row r="276" spans="1:6" ht="12.75" customHeight="1" x14ac:dyDescent="0.2">
      <c r="A276" s="53">
        <v>3833</v>
      </c>
      <c r="B276" s="85" t="s">
        <v>592</v>
      </c>
      <c r="C276" s="50" t="s">
        <v>593</v>
      </c>
      <c r="D276" s="310">
        <v>0</v>
      </c>
      <c r="E276" s="242">
        <v>0</v>
      </c>
      <c r="F276" s="52" t="str">
        <f t="shared" si="74"/>
        <v>-</v>
      </c>
    </row>
    <row r="277" spans="1:6" ht="12.75" customHeight="1" x14ac:dyDescent="0.2">
      <c r="A277" s="53">
        <v>3834</v>
      </c>
      <c r="B277" s="85" t="s">
        <v>594</v>
      </c>
      <c r="C277" s="50" t="s">
        <v>595</v>
      </c>
      <c r="D277" s="310">
        <v>602.80999999999995</v>
      </c>
      <c r="E277" s="242">
        <v>2281.92</v>
      </c>
      <c r="F277" s="52">
        <f t="shared" si="74"/>
        <v>378.54713757236948</v>
      </c>
    </row>
    <row r="278" spans="1:6" ht="12.75" customHeight="1" x14ac:dyDescent="0.2">
      <c r="A278" s="53" t="s">
        <v>596</v>
      </c>
      <c r="B278" s="85" t="s">
        <v>344</v>
      </c>
      <c r="C278" s="50" t="s">
        <v>596</v>
      </c>
      <c r="D278" s="310">
        <v>0</v>
      </c>
      <c r="E278" s="242">
        <v>6042.29</v>
      </c>
      <c r="F278" s="52" t="str">
        <f t="shared" si="74"/>
        <v>-</v>
      </c>
    </row>
    <row r="279" spans="1:6" ht="12.75" customHeight="1" x14ac:dyDescent="0.2">
      <c r="A279" s="53">
        <v>386</v>
      </c>
      <c r="B279" s="86" t="s">
        <v>597</v>
      </c>
      <c r="C279" s="50" t="s">
        <v>598</v>
      </c>
      <c r="D279" s="51">
        <f t="shared" ref="D279:E279" si="75">SUM(D280:D284)</f>
        <v>59725.27</v>
      </c>
      <c r="E279" s="51">
        <f t="shared" si="75"/>
        <v>59000</v>
      </c>
      <c r="F279" s="52">
        <f t="shared" si="74"/>
        <v>98.785656389665562</v>
      </c>
    </row>
    <row r="280" spans="1:6" ht="24" x14ac:dyDescent="0.2">
      <c r="A280" s="53">
        <v>3861</v>
      </c>
      <c r="B280" s="85" t="s">
        <v>599</v>
      </c>
      <c r="C280" s="50" t="s">
        <v>600</v>
      </c>
      <c r="D280" s="242">
        <v>59725.27</v>
      </c>
      <c r="E280" s="242">
        <v>59000</v>
      </c>
      <c r="F280" s="52">
        <f t="shared" si="74"/>
        <v>98.785656389665562</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218422165.81000003</v>
      </c>
      <c r="E289" s="51">
        <f t="shared" si="79"/>
        <v>176930763.93000001</v>
      </c>
      <c r="F289" s="52">
        <f t="shared" si="76"/>
        <v>81.004033301229896</v>
      </c>
    </row>
    <row r="290" spans="1:6" ht="12.75" customHeight="1" x14ac:dyDescent="0.2">
      <c r="A290" s="53" t="s">
        <v>609</v>
      </c>
      <c r="B290" s="85" t="s">
        <v>620</v>
      </c>
      <c r="C290" s="50" t="s">
        <v>621</v>
      </c>
      <c r="D290" s="51">
        <f>IF(D6&gt;=D289,D6-D289,0)</f>
        <v>23289092.359999955</v>
      </c>
      <c r="E290" s="51">
        <f>IF(E6&gt;=E289,E6-E289,0)</f>
        <v>26219532.669999987</v>
      </c>
      <c r="F290" s="52">
        <f t="shared" si="76"/>
        <v>112.58288757973752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310">
        <v>31006595.510000002</v>
      </c>
      <c r="E292" s="242">
        <v>19884940.93</v>
      </c>
      <c r="F292" s="52">
        <f t="shared" si="76"/>
        <v>64.131326264397089</v>
      </c>
    </row>
    <row r="293" spans="1:6" ht="12.75" customHeight="1" x14ac:dyDescent="0.2">
      <c r="A293" s="53">
        <v>92221</v>
      </c>
      <c r="B293" s="85" t="s">
        <v>626</v>
      </c>
      <c r="C293" s="50" t="s">
        <v>627</v>
      </c>
      <c r="D293" s="310">
        <v>0</v>
      </c>
      <c r="E293" s="242">
        <v>0</v>
      </c>
      <c r="F293" s="52" t="str">
        <f t="shared" si="76"/>
        <v>-</v>
      </c>
    </row>
    <row r="294" spans="1:6" ht="12.75" customHeight="1" x14ac:dyDescent="0.2">
      <c r="A294" s="53">
        <v>96</v>
      </c>
      <c r="B294" s="85" t="s">
        <v>628</v>
      </c>
      <c r="C294" s="50" t="s">
        <v>629</v>
      </c>
      <c r="D294" s="310">
        <v>14534210.42</v>
      </c>
      <c r="E294" s="242">
        <v>8351620.7999999998</v>
      </c>
      <c r="F294" s="52">
        <f t="shared" si="76"/>
        <v>57.461812913535624</v>
      </c>
    </row>
    <row r="295" spans="1:6" ht="24" x14ac:dyDescent="0.2">
      <c r="A295" s="53">
        <v>9661</v>
      </c>
      <c r="B295" s="85" t="s">
        <v>630</v>
      </c>
      <c r="C295" s="50" t="s">
        <v>631</v>
      </c>
      <c r="D295" s="310">
        <v>1117247.98</v>
      </c>
      <c r="E295" s="242">
        <v>576054.6</v>
      </c>
      <c r="F295" s="52">
        <f t="shared" si="76"/>
        <v>51.560137974024357</v>
      </c>
    </row>
    <row r="296" spans="1:6" ht="12.75" customHeight="1" x14ac:dyDescent="0.2">
      <c r="A296" s="55" t="s">
        <v>632</v>
      </c>
      <c r="B296" s="233" t="s">
        <v>633</v>
      </c>
      <c r="C296" s="56" t="s">
        <v>632</v>
      </c>
      <c r="D296" s="311">
        <v>9629233.9700000007</v>
      </c>
      <c r="E296" s="243">
        <v>5718724.1600000001</v>
      </c>
      <c r="F296" s="57">
        <f t="shared" si="76"/>
        <v>59.389191059400538</v>
      </c>
    </row>
    <row r="297" spans="1:6" s="75" customFormat="1" ht="20.100000000000001" customHeight="1" x14ac:dyDescent="0.2">
      <c r="A297" s="354" t="s">
        <v>634</v>
      </c>
      <c r="B297" s="355"/>
      <c r="C297" s="219"/>
      <c r="D297" s="58"/>
      <c r="E297" s="58"/>
      <c r="F297" s="59"/>
    </row>
    <row r="298" spans="1:6" ht="12.75" customHeight="1" x14ac:dyDescent="0.2">
      <c r="A298" s="53">
        <v>7</v>
      </c>
      <c r="B298" s="85" t="s">
        <v>635</v>
      </c>
      <c r="C298" s="50" t="s">
        <v>636</v>
      </c>
      <c r="D298" s="51">
        <f t="shared" ref="D298:E298" si="80">D299+D311+D344+D348</f>
        <v>62723.23</v>
      </c>
      <c r="E298" s="51">
        <f t="shared" si="80"/>
        <v>126737.91</v>
      </c>
      <c r="F298" s="52">
        <f t="shared" ref="F298:F418" si="81">IF(D298&lt;&gt;0,IF(E298/D298&gt;=100,"&gt;&gt;100",E298/D298*100),"-")</f>
        <v>202.05896603220208</v>
      </c>
    </row>
    <row r="299" spans="1:6" ht="12.75" customHeight="1" x14ac:dyDescent="0.2">
      <c r="A299" s="53">
        <v>71</v>
      </c>
      <c r="B299" s="85" t="s">
        <v>637</v>
      </c>
      <c r="C299" s="50" t="s">
        <v>638</v>
      </c>
      <c r="D299" s="51">
        <f t="shared" ref="D299:E299" si="82">D300+D304</f>
        <v>22728.58</v>
      </c>
      <c r="E299" s="51">
        <f t="shared" si="82"/>
        <v>38508.639999999999</v>
      </c>
      <c r="F299" s="52">
        <f t="shared" si="81"/>
        <v>169.42827048588163</v>
      </c>
    </row>
    <row r="300" spans="1:6" ht="24" x14ac:dyDescent="0.2">
      <c r="A300" s="53">
        <v>711</v>
      </c>
      <c r="B300" s="85" t="s">
        <v>639</v>
      </c>
      <c r="C300" s="50" t="s">
        <v>640</v>
      </c>
      <c r="D300" s="51">
        <f t="shared" ref="D300:E300" si="83">SUM(D301:D303)</f>
        <v>22728.58</v>
      </c>
      <c r="E300" s="51">
        <f t="shared" si="83"/>
        <v>38508.639999999999</v>
      </c>
      <c r="F300" s="52">
        <f t="shared" si="81"/>
        <v>169.42827048588163</v>
      </c>
    </row>
    <row r="301" spans="1:6" ht="12.75" customHeight="1" x14ac:dyDescent="0.2">
      <c r="A301" s="53">
        <v>7111</v>
      </c>
      <c r="B301" s="85" t="s">
        <v>641</v>
      </c>
      <c r="C301" s="50" t="s">
        <v>642</v>
      </c>
      <c r="D301" s="242">
        <v>22728.58</v>
      </c>
      <c r="E301" s="242">
        <v>38508.639999999999</v>
      </c>
      <c r="F301" s="52">
        <f t="shared" si="81"/>
        <v>169.42827048588163</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39994.65</v>
      </c>
      <c r="E311" s="51">
        <f t="shared" si="85"/>
        <v>88229.27</v>
      </c>
      <c r="F311" s="52">
        <f t="shared" si="81"/>
        <v>220.60268060853141</v>
      </c>
    </row>
    <row r="312" spans="1:6" ht="12.75" customHeight="1" x14ac:dyDescent="0.2">
      <c r="A312" s="53">
        <v>721</v>
      </c>
      <c r="B312" s="85" t="s">
        <v>663</v>
      </c>
      <c r="C312" s="50" t="s">
        <v>664</v>
      </c>
      <c r="D312" s="51">
        <f t="shared" ref="D312:E312" si="86">SUM(D313:D316)</f>
        <v>8101.62</v>
      </c>
      <c r="E312" s="51">
        <f t="shared" si="86"/>
        <v>6434.82</v>
      </c>
      <c r="F312" s="52">
        <f t="shared" si="81"/>
        <v>79.426336954831257</v>
      </c>
    </row>
    <row r="313" spans="1:6" ht="12.75" customHeight="1" x14ac:dyDescent="0.2">
      <c r="A313" s="53">
        <v>7211</v>
      </c>
      <c r="B313" s="85" t="s">
        <v>665</v>
      </c>
      <c r="C313" s="50" t="s">
        <v>666</v>
      </c>
      <c r="D313" s="310">
        <v>8101.62</v>
      </c>
      <c r="E313" s="242">
        <v>6434.82</v>
      </c>
      <c r="F313" s="52">
        <f t="shared" si="81"/>
        <v>79.426336954831257</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4687.54</v>
      </c>
      <c r="E317" s="51">
        <f t="shared" si="87"/>
        <v>14902.95</v>
      </c>
      <c r="F317" s="52">
        <f t="shared" si="81"/>
        <v>317.92688702389739</v>
      </c>
    </row>
    <row r="318" spans="1:6" ht="12.75" customHeight="1" x14ac:dyDescent="0.2">
      <c r="A318" s="53">
        <v>7221</v>
      </c>
      <c r="B318" s="85" t="s">
        <v>675</v>
      </c>
      <c r="C318" s="50" t="s">
        <v>676</v>
      </c>
      <c r="D318" s="310">
        <v>0</v>
      </c>
      <c r="E318" s="242">
        <v>0</v>
      </c>
      <c r="F318" s="52" t="str">
        <f t="shared" si="81"/>
        <v>-</v>
      </c>
    </row>
    <row r="319" spans="1:6" ht="12.75" customHeight="1" x14ac:dyDescent="0.2">
      <c r="A319" s="53">
        <v>7222</v>
      </c>
      <c r="B319" s="85" t="s">
        <v>677</v>
      </c>
      <c r="C319" s="50" t="s">
        <v>678</v>
      </c>
      <c r="D319" s="310">
        <v>0</v>
      </c>
      <c r="E319" s="242">
        <v>0</v>
      </c>
      <c r="F319" s="52" t="str">
        <f t="shared" si="81"/>
        <v>-</v>
      </c>
    </row>
    <row r="320" spans="1:6" ht="12.75" customHeight="1" x14ac:dyDescent="0.2">
      <c r="A320" s="53">
        <v>7223</v>
      </c>
      <c r="B320" s="85" t="s">
        <v>679</v>
      </c>
      <c r="C320" s="50" t="s">
        <v>680</v>
      </c>
      <c r="D320" s="310">
        <v>1450</v>
      </c>
      <c r="E320" s="242">
        <v>0</v>
      </c>
      <c r="F320" s="52">
        <f t="shared" si="81"/>
        <v>0</v>
      </c>
    </row>
    <row r="321" spans="1:6" ht="12.75" customHeight="1" x14ac:dyDescent="0.2">
      <c r="A321" s="53">
        <v>7224</v>
      </c>
      <c r="B321" s="85" t="s">
        <v>681</v>
      </c>
      <c r="C321" s="50" t="s">
        <v>682</v>
      </c>
      <c r="D321" s="310">
        <v>1397.71</v>
      </c>
      <c r="E321" s="242">
        <v>13500</v>
      </c>
      <c r="F321" s="52">
        <f t="shared" si="81"/>
        <v>965.86559443661417</v>
      </c>
    </row>
    <row r="322" spans="1:6" ht="12.75" customHeight="1" x14ac:dyDescent="0.2">
      <c r="A322" s="53">
        <v>7225</v>
      </c>
      <c r="B322" s="85" t="s">
        <v>683</v>
      </c>
      <c r="C322" s="50" t="s">
        <v>684</v>
      </c>
      <c r="D322" s="310">
        <v>0</v>
      </c>
      <c r="E322" s="242">
        <v>0</v>
      </c>
      <c r="F322" s="52" t="str">
        <f t="shared" si="81"/>
        <v>-</v>
      </c>
    </row>
    <row r="323" spans="1:6" ht="12.75" customHeight="1" x14ac:dyDescent="0.2">
      <c r="A323" s="53">
        <v>7226</v>
      </c>
      <c r="B323" s="85" t="s">
        <v>685</v>
      </c>
      <c r="C323" s="50" t="s">
        <v>686</v>
      </c>
      <c r="D323" s="310">
        <v>0</v>
      </c>
      <c r="E323" s="242">
        <v>0</v>
      </c>
      <c r="F323" s="52" t="str">
        <f t="shared" si="81"/>
        <v>-</v>
      </c>
    </row>
    <row r="324" spans="1:6" ht="12.75" customHeight="1" x14ac:dyDescent="0.2">
      <c r="A324" s="53">
        <v>7227</v>
      </c>
      <c r="B324" s="85" t="s">
        <v>687</v>
      </c>
      <c r="C324" s="50" t="s">
        <v>688</v>
      </c>
      <c r="D324" s="310">
        <v>1839.83</v>
      </c>
      <c r="E324" s="242">
        <v>1402.95</v>
      </c>
      <c r="F324" s="52">
        <f t="shared" si="81"/>
        <v>76.254327845507476</v>
      </c>
    </row>
    <row r="325" spans="1:6" ht="12.75" customHeight="1" x14ac:dyDescent="0.2">
      <c r="A325" s="53" t="s">
        <v>689</v>
      </c>
      <c r="B325" s="85" t="s">
        <v>690</v>
      </c>
      <c r="C325" s="50" t="s">
        <v>689</v>
      </c>
      <c r="D325" s="310">
        <v>0</v>
      </c>
      <c r="E325" s="242">
        <v>0</v>
      </c>
      <c r="F325" s="52" t="str">
        <f t="shared" si="81"/>
        <v>-</v>
      </c>
    </row>
    <row r="326" spans="1:6" ht="12.75" customHeight="1" x14ac:dyDescent="0.2">
      <c r="A326" s="53">
        <v>723</v>
      </c>
      <c r="B326" s="232" t="s">
        <v>691</v>
      </c>
      <c r="C326" s="50" t="s">
        <v>692</v>
      </c>
      <c r="D326" s="51">
        <f t="shared" ref="D326:E326" si="88">SUM(D327:D330)</f>
        <v>27205.49</v>
      </c>
      <c r="E326" s="51">
        <f t="shared" si="88"/>
        <v>66891.5</v>
      </c>
      <c r="F326" s="52">
        <f t="shared" si="81"/>
        <v>245.8750053757532</v>
      </c>
    </row>
    <row r="327" spans="1:6" ht="12.75" customHeight="1" x14ac:dyDescent="0.2">
      <c r="A327" s="53">
        <v>7231</v>
      </c>
      <c r="B327" s="85" t="s">
        <v>693</v>
      </c>
      <c r="C327" s="50" t="s">
        <v>694</v>
      </c>
      <c r="D327" s="242">
        <v>27205.49</v>
      </c>
      <c r="E327" s="242">
        <v>66891.5</v>
      </c>
      <c r="F327" s="52">
        <f t="shared" si="81"/>
        <v>245.8750053757532</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16598653.969999999</v>
      </c>
      <c r="E350" s="51">
        <f t="shared" si="95"/>
        <v>17325732.640000001</v>
      </c>
      <c r="F350" s="52">
        <f t="shared" si="81"/>
        <v>104.38034717341603</v>
      </c>
    </row>
    <row r="351" spans="1:6" ht="12.75" customHeight="1" x14ac:dyDescent="0.2">
      <c r="A351" s="53">
        <v>41</v>
      </c>
      <c r="B351" s="85" t="s">
        <v>741</v>
      </c>
      <c r="C351" s="50" t="s">
        <v>742</v>
      </c>
      <c r="D351" s="51">
        <f t="shared" ref="D351:E351" si="96">D352+D356</f>
        <v>471098.68</v>
      </c>
      <c r="E351" s="51">
        <f t="shared" si="96"/>
        <v>4059993.26</v>
      </c>
      <c r="F351" s="52">
        <f t="shared" si="81"/>
        <v>861.81376267069982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471098.68</v>
      </c>
      <c r="E356" s="51">
        <f t="shared" si="98"/>
        <v>4059993.26</v>
      </c>
      <c r="F356" s="52">
        <f t="shared" si="81"/>
        <v>861.81376267069982</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13414.48</v>
      </c>
      <c r="E359" s="242">
        <v>38182.769999999997</v>
      </c>
      <c r="F359" s="52">
        <f t="shared" si="81"/>
        <v>284.6384653001831</v>
      </c>
    </row>
    <row r="360" spans="1:6" ht="12.75" customHeight="1" x14ac:dyDescent="0.2">
      <c r="A360" s="53">
        <v>4124</v>
      </c>
      <c r="B360" s="85" t="s">
        <v>655</v>
      </c>
      <c r="C360" s="50" t="s">
        <v>754</v>
      </c>
      <c r="D360" s="242">
        <v>220075.84</v>
      </c>
      <c r="E360" s="242">
        <v>3819015.96</v>
      </c>
      <c r="F360" s="52">
        <f t="shared" si="81"/>
        <v>1735.3181339669088</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237608.36</v>
      </c>
      <c r="E362" s="242">
        <v>202794.53</v>
      </c>
      <c r="F362" s="52">
        <f t="shared" si="81"/>
        <v>85.348230171699342</v>
      </c>
    </row>
    <row r="363" spans="1:6" ht="24" x14ac:dyDescent="0.2">
      <c r="A363" s="53">
        <v>42</v>
      </c>
      <c r="B363" s="232" t="s">
        <v>757</v>
      </c>
      <c r="C363" s="50" t="s">
        <v>758</v>
      </c>
      <c r="D363" s="51">
        <f t="shared" ref="D363:E363" si="99">D364+D369+D378+D383+D388+D391</f>
        <v>7196804.79</v>
      </c>
      <c r="E363" s="51">
        <f t="shared" si="99"/>
        <v>9720679.4199999999</v>
      </c>
      <c r="F363" s="52">
        <f t="shared" si="81"/>
        <v>135.06937736461794</v>
      </c>
    </row>
    <row r="364" spans="1:6" ht="12.75" customHeight="1" x14ac:dyDescent="0.2">
      <c r="A364" s="53">
        <v>421</v>
      </c>
      <c r="B364" s="85" t="s">
        <v>759</v>
      </c>
      <c r="C364" s="50" t="s">
        <v>760</v>
      </c>
      <c r="D364" s="51">
        <f t="shared" ref="D364:E364" si="100">SUM(D365:D368)</f>
        <v>142325</v>
      </c>
      <c r="E364" s="51">
        <f t="shared" si="100"/>
        <v>2870262.04</v>
      </c>
      <c r="F364" s="52">
        <f t="shared" si="81"/>
        <v>2016.6956191814511</v>
      </c>
    </row>
    <row r="365" spans="1:6" ht="12.75" customHeight="1" x14ac:dyDescent="0.2">
      <c r="A365" s="53">
        <v>4211</v>
      </c>
      <c r="B365" s="85" t="s">
        <v>665</v>
      </c>
      <c r="C365" s="50" t="s">
        <v>761</v>
      </c>
      <c r="D365" s="310">
        <v>0</v>
      </c>
      <c r="E365" s="242">
        <v>0</v>
      </c>
      <c r="F365" s="52" t="str">
        <f t="shared" si="81"/>
        <v>-</v>
      </c>
    </row>
    <row r="366" spans="1:6" ht="12.75" customHeight="1" x14ac:dyDescent="0.2">
      <c r="A366" s="53">
        <v>4212</v>
      </c>
      <c r="B366" s="85" t="s">
        <v>667</v>
      </c>
      <c r="C366" s="50" t="s">
        <v>762</v>
      </c>
      <c r="D366" s="310">
        <v>139175</v>
      </c>
      <c r="E366" s="242">
        <v>2870262.04</v>
      </c>
      <c r="F366" s="52">
        <f t="shared" si="81"/>
        <v>2062.3402478893477</v>
      </c>
    </row>
    <row r="367" spans="1:6" ht="12.75" customHeight="1" x14ac:dyDescent="0.2">
      <c r="A367" s="53">
        <v>4213</v>
      </c>
      <c r="B367" s="85" t="s">
        <v>669</v>
      </c>
      <c r="C367" s="50" t="s">
        <v>763</v>
      </c>
      <c r="D367" s="310">
        <v>0</v>
      </c>
      <c r="E367" s="242">
        <v>0</v>
      </c>
      <c r="F367" s="52" t="str">
        <f t="shared" si="81"/>
        <v>-</v>
      </c>
    </row>
    <row r="368" spans="1:6" ht="12.75" customHeight="1" x14ac:dyDescent="0.2">
      <c r="A368" s="53">
        <v>4214</v>
      </c>
      <c r="B368" s="85" t="s">
        <v>671</v>
      </c>
      <c r="C368" s="50" t="s">
        <v>764</v>
      </c>
      <c r="D368" s="310">
        <v>3150</v>
      </c>
      <c r="E368" s="242">
        <v>0</v>
      </c>
      <c r="F368" s="52">
        <f t="shared" si="81"/>
        <v>0</v>
      </c>
    </row>
    <row r="369" spans="1:6" ht="12.75" customHeight="1" x14ac:dyDescent="0.2">
      <c r="A369" s="53">
        <v>422</v>
      </c>
      <c r="B369" s="85" t="s">
        <v>765</v>
      </c>
      <c r="C369" s="50" t="s">
        <v>766</v>
      </c>
      <c r="D369" s="51">
        <f t="shared" ref="D369:E369" si="101">SUM(D370:D377)</f>
        <v>5471938.9800000004</v>
      </c>
      <c r="E369" s="51">
        <f t="shared" si="101"/>
        <v>3123136.96</v>
      </c>
      <c r="F369" s="52">
        <f t="shared" si="81"/>
        <v>57.075507812040691</v>
      </c>
    </row>
    <row r="370" spans="1:6" ht="12.75" customHeight="1" x14ac:dyDescent="0.2">
      <c r="A370" s="53">
        <v>4221</v>
      </c>
      <c r="B370" s="85" t="s">
        <v>675</v>
      </c>
      <c r="C370" s="50" t="s">
        <v>767</v>
      </c>
      <c r="D370" s="310">
        <v>861339.17</v>
      </c>
      <c r="E370" s="242">
        <v>1162761.3</v>
      </c>
      <c r="F370" s="52">
        <f t="shared" si="81"/>
        <v>134.99459219995765</v>
      </c>
    </row>
    <row r="371" spans="1:6" ht="12.75" customHeight="1" x14ac:dyDescent="0.2">
      <c r="A371" s="53">
        <v>4222</v>
      </c>
      <c r="B371" s="85" t="s">
        <v>768</v>
      </c>
      <c r="C371" s="50" t="s">
        <v>769</v>
      </c>
      <c r="D371" s="310">
        <v>102042.09</v>
      </c>
      <c r="E371" s="242">
        <v>16021.15</v>
      </c>
      <c r="F371" s="52">
        <f t="shared" si="81"/>
        <v>15.700531025971735</v>
      </c>
    </row>
    <row r="372" spans="1:6" ht="12.75" customHeight="1" x14ac:dyDescent="0.2">
      <c r="A372" s="53">
        <v>4223</v>
      </c>
      <c r="B372" s="85" t="s">
        <v>679</v>
      </c>
      <c r="C372" s="50" t="s">
        <v>770</v>
      </c>
      <c r="D372" s="310">
        <v>409515.74</v>
      </c>
      <c r="E372" s="242">
        <v>100385.34</v>
      </c>
      <c r="F372" s="52">
        <f t="shared" si="81"/>
        <v>24.513182326032208</v>
      </c>
    </row>
    <row r="373" spans="1:6" ht="12.75" customHeight="1" x14ac:dyDescent="0.2">
      <c r="A373" s="53">
        <v>4224</v>
      </c>
      <c r="B373" s="85" t="s">
        <v>681</v>
      </c>
      <c r="C373" s="50" t="s">
        <v>771</v>
      </c>
      <c r="D373" s="310">
        <v>2178787.12</v>
      </c>
      <c r="E373" s="242">
        <v>1376330.78</v>
      </c>
      <c r="F373" s="52">
        <f t="shared" si="81"/>
        <v>63.169584920255993</v>
      </c>
    </row>
    <row r="374" spans="1:6" ht="12.75" customHeight="1" x14ac:dyDescent="0.2">
      <c r="A374" s="53">
        <v>4225</v>
      </c>
      <c r="B374" s="85" t="s">
        <v>683</v>
      </c>
      <c r="C374" s="50" t="s">
        <v>772</v>
      </c>
      <c r="D374" s="310">
        <v>211635.71</v>
      </c>
      <c r="E374" s="242">
        <v>34088.339999999997</v>
      </c>
      <c r="F374" s="52">
        <f t="shared" si="81"/>
        <v>16.107083251687534</v>
      </c>
    </row>
    <row r="375" spans="1:6" ht="12.75" customHeight="1" x14ac:dyDescent="0.2">
      <c r="A375" s="53">
        <v>4226</v>
      </c>
      <c r="B375" s="85" t="s">
        <v>685</v>
      </c>
      <c r="C375" s="50" t="s">
        <v>773</v>
      </c>
      <c r="D375" s="310">
        <v>10746.5</v>
      </c>
      <c r="E375" s="242">
        <v>28287.94</v>
      </c>
      <c r="F375" s="52">
        <f t="shared" si="81"/>
        <v>263.22933047969104</v>
      </c>
    </row>
    <row r="376" spans="1:6" ht="12.75" customHeight="1" x14ac:dyDescent="0.2">
      <c r="A376" s="53">
        <v>4227</v>
      </c>
      <c r="B376" s="232" t="s">
        <v>687</v>
      </c>
      <c r="C376" s="50" t="s">
        <v>774</v>
      </c>
      <c r="D376" s="310">
        <v>1697872.65</v>
      </c>
      <c r="E376" s="242">
        <v>405262.11</v>
      </c>
      <c r="F376" s="52">
        <f t="shared" si="81"/>
        <v>23.868816663016514</v>
      </c>
    </row>
    <row r="377" spans="1:6" ht="12.75" customHeight="1" x14ac:dyDescent="0.2">
      <c r="A377" s="53" t="s">
        <v>775</v>
      </c>
      <c r="B377" s="232" t="s">
        <v>690</v>
      </c>
      <c r="C377" s="50" t="s">
        <v>775</v>
      </c>
      <c r="D377" s="310">
        <v>0</v>
      </c>
      <c r="E377" s="242">
        <v>0</v>
      </c>
      <c r="F377" s="52" t="str">
        <f t="shared" si="81"/>
        <v>-</v>
      </c>
    </row>
    <row r="378" spans="1:6" ht="12.75" customHeight="1" x14ac:dyDescent="0.2">
      <c r="A378" s="53">
        <v>423</v>
      </c>
      <c r="B378" s="85" t="s">
        <v>776</v>
      </c>
      <c r="C378" s="50" t="s">
        <v>777</v>
      </c>
      <c r="D378" s="51">
        <f t="shared" ref="D378:E378" si="102">SUM(D379:D382)</f>
        <v>960813.33000000007</v>
      </c>
      <c r="E378" s="51">
        <f t="shared" si="102"/>
        <v>2748882.29</v>
      </c>
      <c r="F378" s="52">
        <f t="shared" si="81"/>
        <v>286.09951633372941</v>
      </c>
    </row>
    <row r="379" spans="1:6" ht="12.75" customHeight="1" x14ac:dyDescent="0.2">
      <c r="A379" s="53">
        <v>4231</v>
      </c>
      <c r="B379" s="85" t="s">
        <v>693</v>
      </c>
      <c r="C379" s="50" t="s">
        <v>778</v>
      </c>
      <c r="D379" s="242">
        <v>730310.76</v>
      </c>
      <c r="E379" s="242">
        <v>2748882.29</v>
      </c>
      <c r="F379" s="52">
        <f t="shared" si="81"/>
        <v>376.39898527580232</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230502.57</v>
      </c>
      <c r="E381" s="242">
        <v>0</v>
      </c>
      <c r="F381" s="52">
        <f t="shared" si="81"/>
        <v>0</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340948.17000000004</v>
      </c>
      <c r="E383" s="51">
        <f t="shared" si="103"/>
        <v>323305.31</v>
      </c>
      <c r="F383" s="52">
        <f t="shared" si="81"/>
        <v>94.825354246658662</v>
      </c>
    </row>
    <row r="384" spans="1:6" ht="12.75" customHeight="1" x14ac:dyDescent="0.2">
      <c r="A384" s="53">
        <v>4241</v>
      </c>
      <c r="B384" s="85" t="s">
        <v>784</v>
      </c>
      <c r="C384" s="50" t="s">
        <v>785</v>
      </c>
      <c r="D384" s="310">
        <v>140905.98000000001</v>
      </c>
      <c r="E384" s="242">
        <v>185941.12</v>
      </c>
      <c r="F384" s="52">
        <f t="shared" si="81"/>
        <v>131.96112755469994</v>
      </c>
    </row>
    <row r="385" spans="1:6" ht="12.75" customHeight="1" x14ac:dyDescent="0.2">
      <c r="A385" s="53">
        <v>4242</v>
      </c>
      <c r="B385" s="85" t="s">
        <v>705</v>
      </c>
      <c r="C385" s="50" t="s">
        <v>786</v>
      </c>
      <c r="D385" s="310">
        <v>2327.1999999999998</v>
      </c>
      <c r="E385" s="242">
        <v>13.27</v>
      </c>
      <c r="F385" s="52">
        <f t="shared" si="81"/>
        <v>0.57021313166036447</v>
      </c>
    </row>
    <row r="386" spans="1:6" ht="12.75" customHeight="1" x14ac:dyDescent="0.2">
      <c r="A386" s="53">
        <v>4243</v>
      </c>
      <c r="B386" s="85" t="s">
        <v>707</v>
      </c>
      <c r="C386" s="50" t="s">
        <v>787</v>
      </c>
      <c r="D386" s="310">
        <v>197714.99</v>
      </c>
      <c r="E386" s="242">
        <v>137350.92000000001</v>
      </c>
      <c r="F386" s="52">
        <f t="shared" si="81"/>
        <v>69.469148495012959</v>
      </c>
    </row>
    <row r="387" spans="1:6" ht="12.75" customHeight="1" x14ac:dyDescent="0.2">
      <c r="A387" s="53">
        <v>4244</v>
      </c>
      <c r="B387" s="85" t="s">
        <v>709</v>
      </c>
      <c r="C387" s="50" t="s">
        <v>788</v>
      </c>
      <c r="D387" s="310">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280779.31</v>
      </c>
      <c r="E391" s="51">
        <f t="shared" si="105"/>
        <v>655092.81999999995</v>
      </c>
      <c r="F391" s="52">
        <f t="shared" si="81"/>
        <v>233.31235481702691</v>
      </c>
    </row>
    <row r="392" spans="1:6" ht="12.75" customHeight="1" x14ac:dyDescent="0.2">
      <c r="A392" s="53">
        <v>4261</v>
      </c>
      <c r="B392" s="85" t="s">
        <v>719</v>
      </c>
      <c r="C392" s="50" t="s">
        <v>796</v>
      </c>
      <c r="D392" s="310">
        <v>6200</v>
      </c>
      <c r="E392" s="242">
        <v>0</v>
      </c>
      <c r="F392" s="52">
        <f t="shared" si="81"/>
        <v>0</v>
      </c>
    </row>
    <row r="393" spans="1:6" ht="12.75" customHeight="1" x14ac:dyDescent="0.2">
      <c r="A393" s="53">
        <v>4262</v>
      </c>
      <c r="B393" s="85" t="s">
        <v>721</v>
      </c>
      <c r="C393" s="50" t="s">
        <v>797</v>
      </c>
      <c r="D393" s="310">
        <v>274579.31</v>
      </c>
      <c r="E393" s="242">
        <v>655092.81999999995</v>
      </c>
      <c r="F393" s="52">
        <f t="shared" si="81"/>
        <v>238.5805470922044</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8930750.5</v>
      </c>
      <c r="E402" s="51">
        <f t="shared" si="109"/>
        <v>3545059.96</v>
      </c>
      <c r="F402" s="52">
        <f t="shared" si="81"/>
        <v>39.694983753045165</v>
      </c>
    </row>
    <row r="403" spans="1:6" ht="12.75" customHeight="1" x14ac:dyDescent="0.2">
      <c r="A403" s="53">
        <v>451</v>
      </c>
      <c r="B403" s="85" t="s">
        <v>812</v>
      </c>
      <c r="C403" s="50" t="s">
        <v>813</v>
      </c>
      <c r="D403" s="310">
        <v>8899821.3699999992</v>
      </c>
      <c r="E403" s="242">
        <v>3527915.96</v>
      </c>
      <c r="F403" s="52">
        <f t="shared" si="81"/>
        <v>39.640300780553758</v>
      </c>
    </row>
    <row r="404" spans="1:6" ht="12.75" customHeight="1" x14ac:dyDescent="0.2">
      <c r="A404" s="53">
        <v>452</v>
      </c>
      <c r="B404" s="85" t="s">
        <v>814</v>
      </c>
      <c r="C404" s="50" t="s">
        <v>815</v>
      </c>
      <c r="D404" s="310">
        <v>30929.13</v>
      </c>
      <c r="E404" s="242">
        <v>17144</v>
      </c>
      <c r="F404" s="52">
        <f t="shared" si="81"/>
        <v>55.429945814835399</v>
      </c>
    </row>
    <row r="405" spans="1:6" ht="12.75" customHeight="1" x14ac:dyDescent="0.2">
      <c r="A405" s="53">
        <v>453</v>
      </c>
      <c r="B405" s="85" t="s">
        <v>816</v>
      </c>
      <c r="C405" s="50" t="s">
        <v>817</v>
      </c>
      <c r="D405" s="310">
        <v>0</v>
      </c>
      <c r="E405" s="242">
        <v>0</v>
      </c>
      <c r="F405" s="52" t="str">
        <f t="shared" si="81"/>
        <v>-</v>
      </c>
    </row>
    <row r="406" spans="1:6" ht="12.75" customHeight="1" x14ac:dyDescent="0.2">
      <c r="A406" s="53">
        <v>454</v>
      </c>
      <c r="B406" s="85" t="s">
        <v>818</v>
      </c>
      <c r="C406" s="50" t="s">
        <v>819</v>
      </c>
      <c r="D406" s="310">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16535930.739999998</v>
      </c>
      <c r="E408" s="51">
        <f t="shared" si="111"/>
        <v>17198994.73</v>
      </c>
      <c r="F408" s="52">
        <f t="shared" si="81"/>
        <v>104.00983773109347</v>
      </c>
    </row>
    <row r="409" spans="1:6" ht="12.75" customHeight="1" x14ac:dyDescent="0.2">
      <c r="A409" s="53">
        <v>92212</v>
      </c>
      <c r="B409" s="85" t="s">
        <v>824</v>
      </c>
      <c r="C409" s="50" t="s">
        <v>825</v>
      </c>
      <c r="D409" s="310">
        <v>0</v>
      </c>
      <c r="E409" s="242">
        <v>0</v>
      </c>
      <c r="F409" s="52" t="str">
        <f t="shared" si="81"/>
        <v>-</v>
      </c>
    </row>
    <row r="410" spans="1:6" ht="12.75" customHeight="1" x14ac:dyDescent="0.2">
      <c r="A410" s="53">
        <v>92222</v>
      </c>
      <c r="B410" s="85" t="s">
        <v>826</v>
      </c>
      <c r="C410" s="50" t="s">
        <v>827</v>
      </c>
      <c r="D410" s="310">
        <v>15848093</v>
      </c>
      <c r="E410" s="242">
        <v>2485588.73</v>
      </c>
      <c r="F410" s="52">
        <f t="shared" si="81"/>
        <v>15.683834831105548</v>
      </c>
    </row>
    <row r="411" spans="1:6" ht="12.75" customHeight="1" x14ac:dyDescent="0.2">
      <c r="A411" s="53">
        <v>97</v>
      </c>
      <c r="B411" s="85" t="s">
        <v>828</v>
      </c>
      <c r="C411" s="50" t="s">
        <v>829</v>
      </c>
      <c r="D411" s="310">
        <v>24986.85</v>
      </c>
      <c r="E411" s="242">
        <v>12590.66</v>
      </c>
      <c r="F411" s="52">
        <f t="shared" si="81"/>
        <v>50.389144690107003</v>
      </c>
    </row>
    <row r="412" spans="1:6" ht="12.75" customHeight="1" x14ac:dyDescent="0.2">
      <c r="A412" s="53" t="s">
        <v>609</v>
      </c>
      <c r="B412" s="85" t="s">
        <v>830</v>
      </c>
      <c r="C412" s="50" t="s">
        <v>831</v>
      </c>
      <c r="D412" s="51">
        <f>D6+D298</f>
        <v>241773981.39999998</v>
      </c>
      <c r="E412" s="51">
        <f>E6+E298</f>
        <v>203277034.50999999</v>
      </c>
      <c r="F412" s="52">
        <f t="shared" si="81"/>
        <v>84.077299522850979</v>
      </c>
    </row>
    <row r="413" spans="1:6" ht="12.75" customHeight="1" x14ac:dyDescent="0.2">
      <c r="A413" s="53" t="s">
        <v>609</v>
      </c>
      <c r="B413" s="85" t="s">
        <v>832</v>
      </c>
      <c r="C413" s="50" t="s">
        <v>833</v>
      </c>
      <c r="D413" s="51">
        <f t="shared" ref="D413:E413" si="112">D289+D350</f>
        <v>235020819.78000003</v>
      </c>
      <c r="E413" s="51">
        <f t="shared" si="112"/>
        <v>194256496.56999999</v>
      </c>
      <c r="F413" s="52">
        <f t="shared" si="81"/>
        <v>82.655016160628236</v>
      </c>
    </row>
    <row r="414" spans="1:6" ht="12.75" customHeight="1" x14ac:dyDescent="0.2">
      <c r="A414" s="53" t="s">
        <v>609</v>
      </c>
      <c r="B414" s="85" t="s">
        <v>834</v>
      </c>
      <c r="C414" s="50" t="s">
        <v>835</v>
      </c>
      <c r="D414" s="51">
        <f t="shared" ref="D414:E414" si="113">IF(D412&gt;=D413,D412-D413,0)</f>
        <v>6753161.6199999452</v>
      </c>
      <c r="E414" s="51">
        <f t="shared" si="113"/>
        <v>9020537.9399999976</v>
      </c>
      <c r="F414" s="52">
        <f t="shared" si="81"/>
        <v>133.57503414822864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15158502.510000002</v>
      </c>
      <c r="E416" s="51">
        <f t="shared" si="115"/>
        <v>17399352.199999999</v>
      </c>
      <c r="F416" s="52">
        <f t="shared" si="81"/>
        <v>114.78279063859848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14559197.27</v>
      </c>
      <c r="E418" s="62">
        <f t="shared" si="117"/>
        <v>8364211.46</v>
      </c>
      <c r="F418" s="57">
        <f t="shared" si="81"/>
        <v>57.449674627562764</v>
      </c>
    </row>
    <row r="419" spans="1:6" s="75" customFormat="1" ht="20.100000000000001" customHeight="1" x14ac:dyDescent="0.2">
      <c r="A419" s="354" t="s">
        <v>846</v>
      </c>
      <c r="B419" s="355"/>
      <c r="C419" s="219"/>
      <c r="D419" s="58"/>
      <c r="E419" s="58"/>
      <c r="F419" s="59"/>
    </row>
    <row r="420" spans="1:6" ht="12.75" customHeight="1" x14ac:dyDescent="0.2">
      <c r="A420" s="53">
        <v>8</v>
      </c>
      <c r="B420" s="85" t="s">
        <v>847</v>
      </c>
      <c r="C420" s="50" t="s">
        <v>848</v>
      </c>
      <c r="D420" s="51">
        <f t="shared" ref="D420:E420" si="118">D421+D459+D472+D484+D515</f>
        <v>1571524.79</v>
      </c>
      <c r="E420" s="51">
        <f t="shared" si="118"/>
        <v>7540877.3300000001</v>
      </c>
      <c r="F420" s="52">
        <f t="shared" ref="F420:F647" si="119">IF(D420&lt;&gt;0,IF(E420/D420&gt;=100,"&gt;&gt;100",E420/D420*100),"-")</f>
        <v>479.84463102233343</v>
      </c>
    </row>
    <row r="421" spans="1:6" ht="24" x14ac:dyDescent="0.2">
      <c r="A421" s="53">
        <v>81</v>
      </c>
      <c r="B421" s="232" t="s">
        <v>849</v>
      </c>
      <c r="C421" s="50" t="s">
        <v>850</v>
      </c>
      <c r="D421" s="51">
        <f t="shared" ref="D421:E421" si="120">D422+D427+D430+D434+D435+D442+D447+D455</f>
        <v>1370034.95</v>
      </c>
      <c r="E421" s="51">
        <f t="shared" si="120"/>
        <v>2036260.03</v>
      </c>
      <c r="F421" s="52">
        <f t="shared" si="119"/>
        <v>148.62832732843788</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1975.93</v>
      </c>
      <c r="E427" s="51">
        <f t="shared" si="122"/>
        <v>5987.26</v>
      </c>
      <c r="F427" s="52">
        <f t="shared" si="119"/>
        <v>303.00972200432199</v>
      </c>
    </row>
    <row r="428" spans="1:6" ht="24" x14ac:dyDescent="0.2">
      <c r="A428" s="53">
        <v>8121</v>
      </c>
      <c r="B428" s="232" t="s">
        <v>863</v>
      </c>
      <c r="C428" s="50" t="s">
        <v>864</v>
      </c>
      <c r="D428" s="242">
        <v>1975.93</v>
      </c>
      <c r="E428" s="242">
        <v>5987.26</v>
      </c>
      <c r="F428" s="52">
        <f t="shared" si="119"/>
        <v>303.00972200432199</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135651.99</v>
      </c>
      <c r="F435" s="52" t="str">
        <f t="shared" si="119"/>
        <v>-</v>
      </c>
    </row>
    <row r="436" spans="1:6" ht="12.75" customHeight="1" x14ac:dyDescent="0.2">
      <c r="A436" s="53">
        <v>8153</v>
      </c>
      <c r="B436" s="85" t="s">
        <v>879</v>
      </c>
      <c r="C436" s="50" t="s">
        <v>880</v>
      </c>
      <c r="D436" s="242">
        <v>0</v>
      </c>
      <c r="E436" s="242">
        <v>135651.99</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1291547.54</v>
      </c>
      <c r="E442" s="51">
        <f t="shared" si="125"/>
        <v>1277011.81</v>
      </c>
      <c r="F442" s="52">
        <f t="shared" si="119"/>
        <v>98.874549364245624</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1291547.54</v>
      </c>
      <c r="E444" s="242">
        <v>1277011.81</v>
      </c>
      <c r="F444" s="52">
        <f t="shared" si="119"/>
        <v>98.874549364245624</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76511.48</v>
      </c>
      <c r="E455" s="51">
        <f t="shared" si="127"/>
        <v>617608.97</v>
      </c>
      <c r="F455" s="52">
        <f t="shared" si="119"/>
        <v>807.21085254134414</v>
      </c>
    </row>
    <row r="456" spans="1:6" ht="24" x14ac:dyDescent="0.2">
      <c r="A456" s="53" t="s">
        <v>919</v>
      </c>
      <c r="B456" s="232" t="s">
        <v>920</v>
      </c>
      <c r="C456" s="50" t="s">
        <v>919</v>
      </c>
      <c r="D456" s="242">
        <v>76511.48</v>
      </c>
      <c r="E456" s="242">
        <v>103055.91</v>
      </c>
      <c r="F456" s="52">
        <f t="shared" si="119"/>
        <v>134.69339503039285</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514553.06</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6867.61</v>
      </c>
      <c r="E472" s="51">
        <f t="shared" si="133"/>
        <v>36215.42</v>
      </c>
      <c r="F472" s="52">
        <f t="shared" si="119"/>
        <v>527.3365843430247</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6867.61</v>
      </c>
      <c r="E477" s="242">
        <v>36215.42</v>
      </c>
      <c r="F477" s="52">
        <f t="shared" si="119"/>
        <v>527.3365843430247</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194622.23</v>
      </c>
      <c r="E484" s="51">
        <f t="shared" si="137"/>
        <v>5468401.8799999999</v>
      </c>
      <c r="F484" s="52">
        <f t="shared" si="119"/>
        <v>2809.7519384090911</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194622.23</v>
      </c>
      <c r="E495" s="51">
        <f t="shared" si="140"/>
        <v>5468401.8799999999</v>
      </c>
      <c r="F495" s="52">
        <f t="shared" si="119"/>
        <v>2809.7519384090911</v>
      </c>
    </row>
    <row r="496" spans="1:6" ht="12.75" customHeight="1" x14ac:dyDescent="0.2">
      <c r="A496" s="53">
        <v>8443</v>
      </c>
      <c r="B496" s="85" t="s">
        <v>999</v>
      </c>
      <c r="C496" s="50" t="s">
        <v>1000</v>
      </c>
      <c r="D496" s="242">
        <v>194622.23</v>
      </c>
      <c r="E496" s="242">
        <v>5468401.8799999999</v>
      </c>
      <c r="F496" s="52">
        <f t="shared" si="119"/>
        <v>2809.7519384090911</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9764445</v>
      </c>
      <c r="E528" s="51">
        <f t="shared" si="148"/>
        <v>5543370.1300000008</v>
      </c>
      <c r="F528" s="52">
        <f t="shared" si="119"/>
        <v>56.77096988103267</v>
      </c>
    </row>
    <row r="529" spans="1:6" ht="24" x14ac:dyDescent="0.2">
      <c r="A529" s="53">
        <v>51</v>
      </c>
      <c r="B529" s="85" t="s">
        <v>1065</v>
      </c>
      <c r="C529" s="50" t="s">
        <v>1066</v>
      </c>
      <c r="D529" s="51">
        <f t="shared" ref="D529:E529" si="149">D530+D535+D538+D542+D543+D550+D555+D563</f>
        <v>1825656.1099999999</v>
      </c>
      <c r="E529" s="51">
        <f t="shared" si="149"/>
        <v>3796107.24</v>
      </c>
      <c r="F529" s="52">
        <f t="shared" si="119"/>
        <v>207.93112236235993</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1749133.19</v>
      </c>
      <c r="E550" s="51">
        <f t="shared" si="154"/>
        <v>3228293.91</v>
      </c>
      <c r="F550" s="52">
        <f t="shared" si="119"/>
        <v>184.56535662673008</v>
      </c>
    </row>
    <row r="551" spans="1:6" ht="12.75" customHeight="1" x14ac:dyDescent="0.2">
      <c r="A551" s="53">
        <v>5163</v>
      </c>
      <c r="B551" s="85" t="s">
        <v>1109</v>
      </c>
      <c r="C551" s="50" t="s">
        <v>1110</v>
      </c>
      <c r="D551" s="242">
        <v>1749133.19</v>
      </c>
      <c r="E551" s="242">
        <v>3228293.91</v>
      </c>
      <c r="F551" s="52">
        <f t="shared" si="119"/>
        <v>184.56535662673008</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76522.92</v>
      </c>
      <c r="E563" s="51">
        <f t="shared" si="156"/>
        <v>567813.32999999996</v>
      </c>
      <c r="F563" s="52">
        <f t="shared" si="119"/>
        <v>742.01733284615898</v>
      </c>
    </row>
    <row r="564" spans="1:6" ht="12.75" customHeight="1" x14ac:dyDescent="0.2">
      <c r="A564" s="53" t="s">
        <v>1135</v>
      </c>
      <c r="B564" s="85" t="s">
        <v>1136</v>
      </c>
      <c r="C564" s="50" t="s">
        <v>1135</v>
      </c>
      <c r="D564" s="242">
        <v>76522.92</v>
      </c>
      <c r="E564" s="242">
        <v>53260.27</v>
      </c>
      <c r="F564" s="52">
        <f t="shared" si="119"/>
        <v>69.60041514359358</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514553.06</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135.68</v>
      </c>
      <c r="E580" s="51">
        <f t="shared" si="162"/>
        <v>0</v>
      </c>
      <c r="F580" s="52">
        <f t="shared" si="119"/>
        <v>0</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135.68</v>
      </c>
      <c r="E585" s="51">
        <f t="shared" si="164"/>
        <v>0</v>
      </c>
      <c r="F585" s="52">
        <f t="shared" si="119"/>
        <v>0</v>
      </c>
    </row>
    <row r="586" spans="1:6" ht="12.75" customHeight="1" x14ac:dyDescent="0.2">
      <c r="A586" s="53">
        <v>5321</v>
      </c>
      <c r="B586" s="85" t="s">
        <v>1171</v>
      </c>
      <c r="C586" s="50" t="s">
        <v>1172</v>
      </c>
      <c r="D586" s="242">
        <v>135.68</v>
      </c>
      <c r="E586" s="242">
        <v>0</v>
      </c>
      <c r="F586" s="52">
        <f t="shared" si="119"/>
        <v>0</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7938653.21</v>
      </c>
      <c r="E593" s="51">
        <f t="shared" si="167"/>
        <v>1747262.8900000001</v>
      </c>
      <c r="F593" s="52">
        <f t="shared" si="119"/>
        <v>22.009563130923063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221204.64</v>
      </c>
      <c r="E599" s="51">
        <f t="shared" si="169"/>
        <v>221204.63</v>
      </c>
      <c r="F599" s="52">
        <f t="shared" si="119"/>
        <v>99.999995479299159</v>
      </c>
    </row>
    <row r="600" spans="1:6" ht="12.75" customHeight="1" x14ac:dyDescent="0.2">
      <c r="A600" s="53">
        <v>5422</v>
      </c>
      <c r="B600" s="85" t="s">
        <v>1198</v>
      </c>
      <c r="C600" s="50" t="s">
        <v>1199</v>
      </c>
      <c r="D600" s="242">
        <v>221204.64</v>
      </c>
      <c r="E600" s="242">
        <v>221204.63</v>
      </c>
      <c r="F600" s="52">
        <f t="shared" si="119"/>
        <v>99.999995479299159</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7191847.1600000001</v>
      </c>
      <c r="E605" s="51">
        <f t="shared" si="171"/>
        <v>997802.4</v>
      </c>
      <c r="F605" s="52">
        <f t="shared" si="119"/>
        <v>13.874076823401236</v>
      </c>
    </row>
    <row r="606" spans="1:6" ht="24" x14ac:dyDescent="0.2">
      <c r="A606" s="53">
        <v>5443</v>
      </c>
      <c r="B606" s="85" t="s">
        <v>1210</v>
      </c>
      <c r="C606" s="50" t="s">
        <v>1211</v>
      </c>
      <c r="D606" s="310">
        <v>7191847.1600000001</v>
      </c>
      <c r="E606" s="242">
        <v>997802.4</v>
      </c>
      <c r="F606" s="52">
        <f t="shared" si="119"/>
        <v>13.874076823401236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525601.41</v>
      </c>
      <c r="E617" s="51">
        <f t="shared" si="173"/>
        <v>528255.86</v>
      </c>
      <c r="F617" s="52">
        <f t="shared" si="119"/>
        <v>100.50503098916724</v>
      </c>
    </row>
    <row r="618" spans="1:6" ht="12.75" customHeight="1" x14ac:dyDescent="0.2">
      <c r="A618" s="53">
        <v>5471</v>
      </c>
      <c r="B618" s="85" t="s">
        <v>1234</v>
      </c>
      <c r="C618" s="50" t="s">
        <v>1235</v>
      </c>
      <c r="D618" s="242">
        <v>525601.41</v>
      </c>
      <c r="E618" s="242">
        <v>528255.86</v>
      </c>
      <c r="F618" s="52">
        <f t="shared" si="119"/>
        <v>100.50503098916724</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1997507.1999999993</v>
      </c>
      <c r="F635" s="52" t="str">
        <f t="shared" si="119"/>
        <v>-</v>
      </c>
    </row>
    <row r="636" spans="1:6" ht="12.75" customHeight="1" x14ac:dyDescent="0.2">
      <c r="A636" s="53" t="s">
        <v>609</v>
      </c>
      <c r="B636" s="85" t="s">
        <v>1270</v>
      </c>
      <c r="C636" s="50" t="s">
        <v>1271</v>
      </c>
      <c r="D636" s="51">
        <f t="shared" ref="D636:E636" si="179">IF(D528-D420&gt;=0,D528-D420,0)</f>
        <v>8192920.21</v>
      </c>
      <c r="E636" s="51">
        <f t="shared" si="179"/>
        <v>0</v>
      </c>
      <c r="F636" s="52">
        <f t="shared" si="119"/>
        <v>0</v>
      </c>
    </row>
    <row r="637" spans="1:6" ht="12.75" customHeight="1" x14ac:dyDescent="0.2">
      <c r="A637" s="53">
        <v>92213</v>
      </c>
      <c r="B637" s="85" t="s">
        <v>1272</v>
      </c>
      <c r="C637" s="50" t="s">
        <v>1273</v>
      </c>
      <c r="D637" s="310">
        <v>33051.82</v>
      </c>
      <c r="E637" s="242">
        <v>1047872.88</v>
      </c>
      <c r="F637" s="52">
        <f t="shared" si="119"/>
        <v>3170.3938845122602</v>
      </c>
    </row>
    <row r="638" spans="1:6" ht="12.75" customHeight="1" x14ac:dyDescent="0.2">
      <c r="A638" s="53">
        <v>92223</v>
      </c>
      <c r="B638" s="85" t="s">
        <v>1274</v>
      </c>
      <c r="C638" s="50" t="s">
        <v>1275</v>
      </c>
      <c r="D638" s="310">
        <v>0</v>
      </c>
      <c r="E638" s="242">
        <v>0</v>
      </c>
      <c r="F638" s="52" t="str">
        <f t="shared" si="119"/>
        <v>-</v>
      </c>
    </row>
    <row r="639" spans="1:6" ht="12.75" customHeight="1" x14ac:dyDescent="0.2">
      <c r="A639" s="53" t="s">
        <v>609</v>
      </c>
      <c r="B639" s="85" t="s">
        <v>1276</v>
      </c>
      <c r="C639" s="50" t="s">
        <v>1277</v>
      </c>
      <c r="D639" s="51">
        <f t="shared" ref="D639:E639" si="180">D412+D420</f>
        <v>243345506.18999997</v>
      </c>
      <c r="E639" s="51">
        <f t="shared" si="180"/>
        <v>210817911.84</v>
      </c>
      <c r="F639" s="52">
        <f t="shared" si="119"/>
        <v>86.633164154425359</v>
      </c>
    </row>
    <row r="640" spans="1:6" ht="12.75" customHeight="1" x14ac:dyDescent="0.2">
      <c r="A640" s="53" t="s">
        <v>609</v>
      </c>
      <c r="B640" s="85" t="s">
        <v>1278</v>
      </c>
      <c r="C640" s="50" t="s">
        <v>1279</v>
      </c>
      <c r="D640" s="51">
        <f t="shared" ref="D640:E640" si="181">D413+D528</f>
        <v>244785264.78000003</v>
      </c>
      <c r="E640" s="51">
        <f t="shared" si="181"/>
        <v>199799866.69999999</v>
      </c>
      <c r="F640" s="52">
        <f t="shared" si="119"/>
        <v>81.622505700892361</v>
      </c>
    </row>
    <row r="641" spans="1:6" ht="12.75" customHeight="1" x14ac:dyDescent="0.2">
      <c r="A641" s="53" t="s">
        <v>609</v>
      </c>
      <c r="B641" s="85" t="s">
        <v>1280</v>
      </c>
      <c r="C641" s="50" t="s">
        <v>1281</v>
      </c>
      <c r="D641" s="51">
        <f t="shared" ref="D641:E641" si="182">IF(D639&gt;=D640,D639-D640,0)</f>
        <v>0</v>
      </c>
      <c r="E641" s="51">
        <f t="shared" si="182"/>
        <v>11018045.140000015</v>
      </c>
      <c r="F641" s="52" t="str">
        <f t="shared" si="119"/>
        <v>-</v>
      </c>
    </row>
    <row r="642" spans="1:6" ht="12.75" customHeight="1" x14ac:dyDescent="0.2">
      <c r="A642" s="53" t="s">
        <v>609</v>
      </c>
      <c r="B642" s="85" t="s">
        <v>1282</v>
      </c>
      <c r="C642" s="50" t="s">
        <v>1283</v>
      </c>
      <c r="D642" s="51">
        <f t="shared" ref="D642:E642" si="183">IF(D640&gt;=D639,D640-D639,0)</f>
        <v>1439758.5900000632</v>
      </c>
      <c r="E642" s="51">
        <f t="shared" si="183"/>
        <v>0</v>
      </c>
      <c r="F642" s="52">
        <f t="shared" si="119"/>
        <v>0</v>
      </c>
    </row>
    <row r="643" spans="1:6" ht="24" x14ac:dyDescent="0.2">
      <c r="A643" s="60" t="s">
        <v>1284</v>
      </c>
      <c r="B643" s="85" t="s">
        <v>1285</v>
      </c>
      <c r="C643" s="61" t="s">
        <v>1284</v>
      </c>
      <c r="D643" s="51">
        <f t="shared" ref="D643:E643" si="184">IF(D416-D417+D637-D638&gt;=0,D416-D417+D637-D638,0)</f>
        <v>15191554.330000002</v>
      </c>
      <c r="E643" s="51">
        <f t="shared" si="184"/>
        <v>18447225.079999998</v>
      </c>
      <c r="F643" s="52">
        <f t="shared" si="119"/>
        <v>121.4307942378928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13751795.739999939</v>
      </c>
      <c r="E645" s="51">
        <f t="shared" si="186"/>
        <v>29465270.220000014</v>
      </c>
      <c r="F645" s="52">
        <f t="shared" si="119"/>
        <v>214.2648914882744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5833084.6600000001</v>
      </c>
      <c r="E647" s="243">
        <v>6656755.5499999998</v>
      </c>
      <c r="F647" s="57">
        <f t="shared" si="119"/>
        <v>114.1206743603135</v>
      </c>
    </row>
    <row r="648" spans="1:6" s="75" customFormat="1" ht="20.100000000000001" customHeight="1" x14ac:dyDescent="0.2">
      <c r="A648" s="354" t="s">
        <v>1294</v>
      </c>
      <c r="B648" s="355"/>
      <c r="C648" s="219"/>
      <c r="D648" s="58"/>
      <c r="E648" s="58"/>
      <c r="F648" s="59"/>
    </row>
    <row r="649" spans="1:6" ht="12.75" customHeight="1" x14ac:dyDescent="0.2">
      <c r="A649" s="53">
        <v>11</v>
      </c>
      <c r="B649" s="85" t="s">
        <v>1295</v>
      </c>
      <c r="C649" s="50" t="s">
        <v>1296</v>
      </c>
      <c r="D649" s="310">
        <v>32334182.68</v>
      </c>
      <c r="E649" s="242">
        <v>26719488.050000001</v>
      </c>
      <c r="F649" s="52">
        <f t="shared" ref="F649:F724" si="188">IF(D649&lt;&gt;0,IF(E649/D649&gt;=100,"&gt;&gt;100",E649/D649*100),"-")</f>
        <v>82.635421202488246</v>
      </c>
    </row>
    <row r="650" spans="1:6" ht="12.75" customHeight="1" x14ac:dyDescent="0.2">
      <c r="A650" s="53" t="s">
        <v>1297</v>
      </c>
      <c r="B650" s="85" t="s">
        <v>1298</v>
      </c>
      <c r="C650" s="50" t="s">
        <v>1297</v>
      </c>
      <c r="D650" s="310">
        <v>332685249.69999999</v>
      </c>
      <c r="E650" s="242">
        <v>248580417.75</v>
      </c>
      <c r="F650" s="52">
        <f t="shared" si="188"/>
        <v>74.719398582942347</v>
      </c>
    </row>
    <row r="651" spans="1:6" ht="12.75" customHeight="1" x14ac:dyDescent="0.2">
      <c r="A651" s="53" t="s">
        <v>1299</v>
      </c>
      <c r="B651" s="85" t="s">
        <v>1300</v>
      </c>
      <c r="C651" s="50" t="s">
        <v>1299</v>
      </c>
      <c r="D651" s="310">
        <v>332063354.64999998</v>
      </c>
      <c r="E651" s="242">
        <v>235013421.05000001</v>
      </c>
      <c r="F651" s="52">
        <f t="shared" si="188"/>
        <v>70.773669469703421</v>
      </c>
    </row>
    <row r="652" spans="1:6" ht="24" x14ac:dyDescent="0.2">
      <c r="A652" s="53">
        <v>11</v>
      </c>
      <c r="B652" s="85" t="s">
        <v>1301</v>
      </c>
      <c r="C652" s="50" t="s">
        <v>1302</v>
      </c>
      <c r="D652" s="51">
        <f t="shared" ref="D652:E652" si="189">+D649+D650-D651</f>
        <v>32956077.730000019</v>
      </c>
      <c r="E652" s="51">
        <f t="shared" si="189"/>
        <v>40286484.75</v>
      </c>
      <c r="F652" s="52">
        <f t="shared" si="188"/>
        <v>122.24295949310464</v>
      </c>
    </row>
    <row r="653" spans="1:6" ht="24" x14ac:dyDescent="0.2">
      <c r="A653" s="53" t="s">
        <v>609</v>
      </c>
      <c r="B653" s="85" t="s">
        <v>1303</v>
      </c>
      <c r="C653" s="50" t="s">
        <v>1304</v>
      </c>
      <c r="D653" s="312">
        <v>305</v>
      </c>
      <c r="E653" s="262">
        <v>320</v>
      </c>
      <c r="F653" s="52">
        <f t="shared" si="188"/>
        <v>104.91803278688525</v>
      </c>
    </row>
    <row r="654" spans="1:6" ht="24" x14ac:dyDescent="0.2">
      <c r="A654" s="53" t="s">
        <v>609</v>
      </c>
      <c r="B654" s="85" t="s">
        <v>1305</v>
      </c>
      <c r="C654" s="50" t="s">
        <v>1306</v>
      </c>
      <c r="D654" s="312">
        <v>5393</v>
      </c>
      <c r="E654" s="262">
        <v>4126</v>
      </c>
      <c r="F654" s="52">
        <f t="shared" si="188"/>
        <v>76.506582607083246</v>
      </c>
    </row>
    <row r="655" spans="1:6" ht="12.75" customHeight="1" x14ac:dyDescent="0.2">
      <c r="A655" s="53" t="s">
        <v>609</v>
      </c>
      <c r="B655" s="85" t="s">
        <v>1307</v>
      </c>
      <c r="C655" s="50" t="s">
        <v>1308</v>
      </c>
      <c r="D655" s="312">
        <v>291</v>
      </c>
      <c r="E655" s="262">
        <v>303</v>
      </c>
      <c r="F655" s="52">
        <f t="shared" si="188"/>
        <v>104.1237113402062</v>
      </c>
    </row>
    <row r="656" spans="1:6" ht="12.75" customHeight="1" x14ac:dyDescent="0.2">
      <c r="A656" s="53" t="s">
        <v>609</v>
      </c>
      <c r="B656" s="85" t="s">
        <v>1309</v>
      </c>
      <c r="C656" s="50" t="s">
        <v>1310</v>
      </c>
      <c r="D656" s="312">
        <v>4810</v>
      </c>
      <c r="E656" s="262">
        <v>3595</v>
      </c>
      <c r="F656" s="52">
        <f t="shared" si="188"/>
        <v>74.740124740124742</v>
      </c>
    </row>
    <row r="657" spans="1:6" ht="24" x14ac:dyDescent="0.2">
      <c r="A657" s="53" t="s">
        <v>1311</v>
      </c>
      <c r="B657" s="85" t="s">
        <v>1312</v>
      </c>
      <c r="C657" s="50" t="s">
        <v>1313</v>
      </c>
      <c r="D657" s="310">
        <v>5298547.53</v>
      </c>
      <c r="E657" s="242">
        <v>6948926.9000000004</v>
      </c>
      <c r="F657" s="52">
        <f t="shared" si="188"/>
        <v>131.14776947183486</v>
      </c>
    </row>
    <row r="658" spans="1:6" ht="12.75" customHeight="1" x14ac:dyDescent="0.2">
      <c r="A658" s="53">
        <v>61315</v>
      </c>
      <c r="B658" s="85" t="s">
        <v>1314</v>
      </c>
      <c r="C658" s="50" t="s">
        <v>1315</v>
      </c>
      <c r="D658" s="310">
        <v>0</v>
      </c>
      <c r="E658" s="242">
        <v>0</v>
      </c>
      <c r="F658" s="52" t="str">
        <f t="shared" si="188"/>
        <v>-</v>
      </c>
    </row>
    <row r="659" spans="1:6" ht="12.75" customHeight="1" x14ac:dyDescent="0.2">
      <c r="A659" s="53">
        <v>61451</v>
      </c>
      <c r="B659" s="85" t="s">
        <v>1316</v>
      </c>
      <c r="C659" s="50" t="s">
        <v>1317</v>
      </c>
      <c r="D659" s="310">
        <v>2582027.62</v>
      </c>
      <c r="E659" s="242">
        <v>2908902.13</v>
      </c>
      <c r="F659" s="52">
        <f t="shared" si="188"/>
        <v>112.65960547703202</v>
      </c>
    </row>
    <row r="660" spans="1:6" ht="12.75" customHeight="1" x14ac:dyDescent="0.2">
      <c r="A660" s="53">
        <v>61453</v>
      </c>
      <c r="B660" s="85" t="s">
        <v>1318</v>
      </c>
      <c r="C660" s="50" t="s">
        <v>1319</v>
      </c>
      <c r="D660" s="310">
        <v>0</v>
      </c>
      <c r="E660" s="242">
        <v>0</v>
      </c>
      <c r="F660" s="52" t="str">
        <f t="shared" si="188"/>
        <v>-</v>
      </c>
    </row>
    <row r="661" spans="1:6" ht="12.75" customHeight="1" x14ac:dyDescent="0.2">
      <c r="A661" s="53">
        <v>63311</v>
      </c>
      <c r="B661" s="85" t="s">
        <v>1320</v>
      </c>
      <c r="C661" s="50" t="s">
        <v>1321</v>
      </c>
      <c r="D661" s="310">
        <v>5402378.25</v>
      </c>
      <c r="E661" s="242">
        <v>5342855.09</v>
      </c>
      <c r="F661" s="52">
        <f t="shared" si="188"/>
        <v>98.89820450835704</v>
      </c>
    </row>
    <row r="662" spans="1:6" ht="12.75" customHeight="1" x14ac:dyDescent="0.2">
      <c r="A662" s="53">
        <v>63312</v>
      </c>
      <c r="B662" s="85" t="s">
        <v>1322</v>
      </c>
      <c r="C662" s="50" t="s">
        <v>1323</v>
      </c>
      <c r="D662" s="310">
        <v>0</v>
      </c>
      <c r="E662" s="242">
        <v>0</v>
      </c>
      <c r="F662" s="52" t="str">
        <f t="shared" si="188"/>
        <v>-</v>
      </c>
    </row>
    <row r="663" spans="1:6" ht="12.75" customHeight="1" x14ac:dyDescent="0.2">
      <c r="A663" s="53">
        <v>63313</v>
      </c>
      <c r="B663" s="85" t="s">
        <v>1324</v>
      </c>
      <c r="C663" s="50" t="s">
        <v>1325</v>
      </c>
      <c r="D663" s="310">
        <v>1086365.3600000001</v>
      </c>
      <c r="E663" s="242">
        <v>860901.81</v>
      </c>
      <c r="F663" s="52">
        <f t="shared" si="188"/>
        <v>79.246065982810791</v>
      </c>
    </row>
    <row r="664" spans="1:6" ht="12.75" customHeight="1" x14ac:dyDescent="0.2">
      <c r="A664" s="53">
        <v>63314</v>
      </c>
      <c r="B664" s="85" t="s">
        <v>1326</v>
      </c>
      <c r="C664" s="50" t="s">
        <v>1327</v>
      </c>
      <c r="D664" s="310">
        <v>316483.15000000002</v>
      </c>
      <c r="E664" s="242">
        <v>167445.32</v>
      </c>
      <c r="F664" s="52">
        <f t="shared" si="188"/>
        <v>52.908131127992121</v>
      </c>
    </row>
    <row r="665" spans="1:6" ht="12.75" customHeight="1" x14ac:dyDescent="0.2">
      <c r="A665" s="53">
        <v>63321</v>
      </c>
      <c r="B665" s="85" t="s">
        <v>1328</v>
      </c>
      <c r="C665" s="50" t="s">
        <v>1329</v>
      </c>
      <c r="D665" s="310">
        <v>57244.07</v>
      </c>
      <c r="E665" s="242">
        <v>34500</v>
      </c>
      <c r="F665" s="52">
        <f t="shared" si="188"/>
        <v>60.268251366473415</v>
      </c>
    </row>
    <row r="666" spans="1:6" ht="12.75" customHeight="1" x14ac:dyDescent="0.2">
      <c r="A666" s="53">
        <v>63322</v>
      </c>
      <c r="B666" s="85" t="s">
        <v>1330</v>
      </c>
      <c r="C666" s="50" t="s">
        <v>1331</v>
      </c>
      <c r="D666" s="310">
        <v>0</v>
      </c>
      <c r="E666" s="242">
        <v>0</v>
      </c>
      <c r="F666" s="52" t="str">
        <f t="shared" si="188"/>
        <v>-</v>
      </c>
    </row>
    <row r="667" spans="1:6" ht="12.75" customHeight="1" x14ac:dyDescent="0.2">
      <c r="A667" s="53">
        <v>63323</v>
      </c>
      <c r="B667" s="85" t="s">
        <v>1332</v>
      </c>
      <c r="C667" s="50" t="s">
        <v>1333</v>
      </c>
      <c r="D667" s="310">
        <v>398</v>
      </c>
      <c r="E667" s="242">
        <v>300000</v>
      </c>
      <c r="F667" s="52" t="str">
        <f t="shared" si="188"/>
        <v>&gt;&gt;100</v>
      </c>
    </row>
    <row r="668" spans="1:6" ht="12.75" customHeight="1" x14ac:dyDescent="0.2">
      <c r="A668" s="53">
        <v>63324</v>
      </c>
      <c r="B668" s="85" t="s">
        <v>1334</v>
      </c>
      <c r="C668" s="50" t="s">
        <v>1335</v>
      </c>
      <c r="D668" s="310">
        <v>6000</v>
      </c>
      <c r="E668" s="242">
        <v>0</v>
      </c>
      <c r="F668" s="52">
        <f t="shared" si="188"/>
        <v>0</v>
      </c>
    </row>
    <row r="669" spans="1:6" ht="12.75" customHeight="1" x14ac:dyDescent="0.2">
      <c r="A669" s="53">
        <v>63414</v>
      </c>
      <c r="B669" s="85" t="s">
        <v>1336</v>
      </c>
      <c r="C669" s="50" t="s">
        <v>1337</v>
      </c>
      <c r="D669" s="310">
        <v>4431529.3600000003</v>
      </c>
      <c r="E669" s="242">
        <v>476929.35</v>
      </c>
      <c r="F669" s="52">
        <f t="shared" si="188"/>
        <v>10.762184141323166</v>
      </c>
    </row>
    <row r="670" spans="1:6" ht="12.75" customHeight="1" x14ac:dyDescent="0.2">
      <c r="A670" s="53">
        <v>63415</v>
      </c>
      <c r="B670" s="85" t="s">
        <v>1338</v>
      </c>
      <c r="C670" s="50" t="s">
        <v>1339</v>
      </c>
      <c r="D670" s="310">
        <v>85728.27</v>
      </c>
      <c r="E670" s="242">
        <v>134857.38</v>
      </c>
      <c r="F670" s="52">
        <f t="shared" si="188"/>
        <v>157.3079452087392</v>
      </c>
    </row>
    <row r="671" spans="1:6" ht="24" x14ac:dyDescent="0.2">
      <c r="A671" s="53">
        <v>63416</v>
      </c>
      <c r="B671" s="232" t="s">
        <v>1340</v>
      </c>
      <c r="C671" s="50" t="s">
        <v>1341</v>
      </c>
      <c r="D671" s="310">
        <v>17948.75</v>
      </c>
      <c r="E671" s="242">
        <v>27972.5</v>
      </c>
      <c r="F671" s="52">
        <f t="shared" si="188"/>
        <v>155.84650741695106</v>
      </c>
    </row>
    <row r="672" spans="1:6" ht="12.75" customHeight="1" x14ac:dyDescent="0.2">
      <c r="A672" s="53">
        <v>63424</v>
      </c>
      <c r="B672" s="85" t="s">
        <v>1342</v>
      </c>
      <c r="C672" s="50" t="s">
        <v>1343</v>
      </c>
      <c r="D672" s="310">
        <v>0</v>
      </c>
      <c r="E672" s="242">
        <v>0</v>
      </c>
      <c r="F672" s="52" t="str">
        <f t="shared" si="188"/>
        <v>-</v>
      </c>
    </row>
    <row r="673" spans="1:6" ht="12.75" customHeight="1" x14ac:dyDescent="0.2">
      <c r="A673" s="53">
        <v>63425</v>
      </c>
      <c r="B673" s="85" t="s">
        <v>1344</v>
      </c>
      <c r="C673" s="50" t="s">
        <v>1345</v>
      </c>
      <c r="D673" s="310">
        <v>192098.02</v>
      </c>
      <c r="E673" s="242">
        <v>988204.73</v>
      </c>
      <c r="F673" s="52">
        <f t="shared" si="188"/>
        <v>514.42733766855065</v>
      </c>
    </row>
    <row r="674" spans="1:6" ht="24" x14ac:dyDescent="0.2">
      <c r="A674" s="53">
        <v>63426</v>
      </c>
      <c r="B674" s="232" t="s">
        <v>1346</v>
      </c>
      <c r="C674" s="50" t="s">
        <v>1347</v>
      </c>
      <c r="D674" s="310">
        <v>989.36</v>
      </c>
      <c r="E674" s="242">
        <v>0</v>
      </c>
      <c r="F674" s="52">
        <f t="shared" si="188"/>
        <v>0</v>
      </c>
    </row>
    <row r="675" spans="1:6" ht="24" x14ac:dyDescent="0.2">
      <c r="A675" s="53">
        <v>63612</v>
      </c>
      <c r="B675" s="232" t="s">
        <v>1348</v>
      </c>
      <c r="C675" s="50" t="s">
        <v>1349</v>
      </c>
      <c r="D675" s="310">
        <v>49328827.609999999</v>
      </c>
      <c r="E675" s="242">
        <v>52985137.810000002</v>
      </c>
      <c r="F675" s="52">
        <f t="shared" si="188"/>
        <v>107.41211655972702</v>
      </c>
    </row>
    <row r="676" spans="1:6" ht="24" x14ac:dyDescent="0.2">
      <c r="A676" s="53">
        <v>63613</v>
      </c>
      <c r="B676" s="232" t="s">
        <v>1350</v>
      </c>
      <c r="C676" s="50" t="s">
        <v>1351</v>
      </c>
      <c r="D676" s="310">
        <v>7425614.3200000003</v>
      </c>
      <c r="E676" s="242">
        <v>6910337.6799999997</v>
      </c>
      <c r="F676" s="52">
        <f t="shared" si="188"/>
        <v>93.06082139746789</v>
      </c>
    </row>
    <row r="677" spans="1:6" ht="24" x14ac:dyDescent="0.2">
      <c r="A677" s="53">
        <v>63622</v>
      </c>
      <c r="B677" s="232" t="s">
        <v>1352</v>
      </c>
      <c r="C677" s="50" t="s">
        <v>1353</v>
      </c>
      <c r="D677" s="310">
        <v>3111266.96</v>
      </c>
      <c r="E677" s="242">
        <v>170381.14</v>
      </c>
      <c r="F677" s="52">
        <f t="shared" si="188"/>
        <v>5.4762623134081689</v>
      </c>
    </row>
    <row r="678" spans="1:6" ht="24" x14ac:dyDescent="0.2">
      <c r="A678" s="53">
        <v>63623</v>
      </c>
      <c r="B678" s="232" t="s">
        <v>1354</v>
      </c>
      <c r="C678" s="50" t="s">
        <v>1355</v>
      </c>
      <c r="D678" s="310">
        <v>233489.92000000001</v>
      </c>
      <c r="E678" s="242">
        <v>123775.67</v>
      </c>
      <c r="F678" s="52">
        <f t="shared" si="188"/>
        <v>53.011140695067262</v>
      </c>
    </row>
    <row r="679" spans="1:6" ht="12.75" customHeight="1" x14ac:dyDescent="0.2">
      <c r="A679" s="53">
        <v>63711</v>
      </c>
      <c r="B679" s="232" t="s">
        <v>1356</v>
      </c>
      <c r="C679" s="54">
        <v>63711</v>
      </c>
      <c r="D679" s="310">
        <v>0</v>
      </c>
      <c r="E679" s="242">
        <v>0</v>
      </c>
      <c r="F679" s="52" t="str">
        <f t="shared" si="188"/>
        <v>-</v>
      </c>
    </row>
    <row r="680" spans="1:6" ht="12.75" customHeight="1" x14ac:dyDescent="0.2">
      <c r="A680" s="53">
        <v>63712</v>
      </c>
      <c r="B680" s="232" t="s">
        <v>1357</v>
      </c>
      <c r="C680" s="54">
        <v>63712</v>
      </c>
      <c r="D680" s="310">
        <v>0</v>
      </c>
      <c r="E680" s="242">
        <v>0</v>
      </c>
      <c r="F680" s="52" t="str">
        <f t="shared" si="188"/>
        <v>-</v>
      </c>
    </row>
    <row r="681" spans="1:6" ht="12.75" customHeight="1" x14ac:dyDescent="0.2">
      <c r="A681" s="53">
        <v>63713</v>
      </c>
      <c r="B681" s="232" t="s">
        <v>1358</v>
      </c>
      <c r="C681" s="54">
        <v>63713</v>
      </c>
      <c r="D681" s="310">
        <v>0</v>
      </c>
      <c r="E681" s="242">
        <v>0</v>
      </c>
      <c r="F681" s="52" t="str">
        <f t="shared" si="188"/>
        <v>-</v>
      </c>
    </row>
    <row r="682" spans="1:6" ht="12.75" customHeight="1" x14ac:dyDescent="0.2">
      <c r="A682" s="53">
        <v>63714</v>
      </c>
      <c r="B682" s="232" t="s">
        <v>1359</v>
      </c>
      <c r="C682" s="54">
        <v>63714</v>
      </c>
      <c r="D682" s="310">
        <v>0</v>
      </c>
      <c r="E682" s="242">
        <v>0</v>
      </c>
      <c r="F682" s="52" t="str">
        <f t="shared" si="188"/>
        <v>-</v>
      </c>
    </row>
    <row r="683" spans="1:6" ht="12.75" customHeight="1" x14ac:dyDescent="0.2">
      <c r="A683" s="53">
        <v>63715</v>
      </c>
      <c r="B683" s="232" t="s">
        <v>1360</v>
      </c>
      <c r="C683" s="54">
        <v>63715</v>
      </c>
      <c r="D683" s="310">
        <v>0</v>
      </c>
      <c r="E683" s="242">
        <v>0</v>
      </c>
      <c r="F683" s="52" t="str">
        <f t="shared" si="188"/>
        <v>-</v>
      </c>
    </row>
    <row r="684" spans="1:6" ht="24" x14ac:dyDescent="0.2">
      <c r="A684" s="53">
        <v>63716</v>
      </c>
      <c r="B684" s="232" t="s">
        <v>1361</v>
      </c>
      <c r="C684" s="54">
        <v>63716</v>
      </c>
      <c r="D684" s="310">
        <v>0</v>
      </c>
      <c r="E684" s="242">
        <v>0</v>
      </c>
      <c r="F684" s="52" t="str">
        <f t="shared" si="188"/>
        <v>-</v>
      </c>
    </row>
    <row r="685" spans="1:6" ht="24" x14ac:dyDescent="0.2">
      <c r="A685" s="53">
        <v>63717</v>
      </c>
      <c r="B685" s="232" t="s">
        <v>1362</v>
      </c>
      <c r="C685" s="54">
        <v>63717</v>
      </c>
      <c r="D685" s="310">
        <v>0</v>
      </c>
      <c r="E685" s="242">
        <v>0</v>
      </c>
      <c r="F685" s="52" t="str">
        <f t="shared" si="188"/>
        <v>-</v>
      </c>
    </row>
    <row r="686" spans="1:6" ht="24" x14ac:dyDescent="0.2">
      <c r="A686" s="53">
        <v>63721</v>
      </c>
      <c r="B686" s="232" t="s">
        <v>1363</v>
      </c>
      <c r="C686" s="54">
        <v>63721</v>
      </c>
      <c r="D686" s="310">
        <v>0</v>
      </c>
      <c r="E686" s="242">
        <v>0</v>
      </c>
      <c r="F686" s="52" t="str">
        <f t="shared" si="188"/>
        <v>-</v>
      </c>
    </row>
    <row r="687" spans="1:6" ht="24" x14ac:dyDescent="0.2">
      <c r="A687" s="53">
        <v>63722</v>
      </c>
      <c r="B687" s="232" t="s">
        <v>1364</v>
      </c>
      <c r="C687" s="54">
        <v>63722</v>
      </c>
      <c r="D687" s="310">
        <v>0</v>
      </c>
      <c r="E687" s="242">
        <v>0</v>
      </c>
      <c r="F687" s="52" t="str">
        <f t="shared" si="188"/>
        <v>-</v>
      </c>
    </row>
    <row r="688" spans="1:6" ht="12.75" customHeight="1" x14ac:dyDescent="0.2">
      <c r="A688" s="53">
        <v>63723</v>
      </c>
      <c r="B688" s="232" t="s">
        <v>1365</v>
      </c>
      <c r="C688" s="54">
        <v>63723</v>
      </c>
      <c r="D688" s="310">
        <v>0</v>
      </c>
      <c r="E688" s="242">
        <v>0</v>
      </c>
      <c r="F688" s="52" t="str">
        <f t="shared" si="188"/>
        <v>-</v>
      </c>
    </row>
    <row r="689" spans="1:6" ht="12.75" customHeight="1" x14ac:dyDescent="0.2">
      <c r="A689" s="53">
        <v>63724</v>
      </c>
      <c r="B689" s="232" t="s">
        <v>1366</v>
      </c>
      <c r="C689" s="54">
        <v>63724</v>
      </c>
      <c r="D689" s="310">
        <v>0</v>
      </c>
      <c r="E689" s="242">
        <v>0</v>
      </c>
      <c r="F689" s="52" t="str">
        <f t="shared" si="188"/>
        <v>-</v>
      </c>
    </row>
    <row r="690" spans="1:6" ht="12.75" customHeight="1" x14ac:dyDescent="0.2">
      <c r="A690" s="53">
        <v>63725</v>
      </c>
      <c r="B690" s="232" t="s">
        <v>1367</v>
      </c>
      <c r="C690" s="54">
        <v>63725</v>
      </c>
      <c r="D690" s="310">
        <v>0</v>
      </c>
      <c r="E690" s="242">
        <v>0</v>
      </c>
      <c r="F690" s="52" t="str">
        <f t="shared" si="188"/>
        <v>-</v>
      </c>
    </row>
    <row r="691" spans="1:6" ht="12.75" customHeight="1" x14ac:dyDescent="0.2">
      <c r="A691" s="53">
        <v>63726</v>
      </c>
      <c r="B691" s="232" t="s">
        <v>1368</v>
      </c>
      <c r="C691" s="54">
        <v>63726</v>
      </c>
      <c r="D691" s="310">
        <v>0</v>
      </c>
      <c r="E691" s="242">
        <v>0</v>
      </c>
      <c r="F691" s="52" t="str">
        <f t="shared" si="188"/>
        <v>-</v>
      </c>
    </row>
    <row r="692" spans="1:6" ht="24" x14ac:dyDescent="0.2">
      <c r="A692" s="53">
        <v>63727</v>
      </c>
      <c r="B692" s="232" t="s">
        <v>1369</v>
      </c>
      <c r="C692" s="54">
        <v>63727</v>
      </c>
      <c r="D692" s="310">
        <v>0</v>
      </c>
      <c r="E692" s="242">
        <v>0</v>
      </c>
      <c r="F692" s="52" t="str">
        <f t="shared" si="188"/>
        <v>-</v>
      </c>
    </row>
    <row r="693" spans="1:6" ht="24" x14ac:dyDescent="0.2">
      <c r="A693" s="53">
        <v>63728</v>
      </c>
      <c r="B693" s="232" t="s">
        <v>1370</v>
      </c>
      <c r="C693" s="54">
        <v>63728</v>
      </c>
      <c r="D693" s="310">
        <v>0</v>
      </c>
      <c r="E693" s="242">
        <v>0</v>
      </c>
      <c r="F693" s="52" t="str">
        <f t="shared" si="188"/>
        <v>-</v>
      </c>
    </row>
    <row r="694" spans="1:6" ht="12.75" customHeight="1" x14ac:dyDescent="0.2">
      <c r="A694" s="53">
        <v>63811</v>
      </c>
      <c r="B694" s="232" t="s">
        <v>1371</v>
      </c>
      <c r="C694" s="50" t="s">
        <v>1372</v>
      </c>
      <c r="D694" s="310">
        <v>3048729.07</v>
      </c>
      <c r="E694" s="242">
        <v>3553900.64</v>
      </c>
      <c r="F694" s="52">
        <f t="shared" si="188"/>
        <v>116.56990694814348</v>
      </c>
    </row>
    <row r="695" spans="1:6" ht="12.75" customHeight="1" x14ac:dyDescent="0.2">
      <c r="A695" s="53">
        <v>63812</v>
      </c>
      <c r="B695" s="232" t="s">
        <v>1373</v>
      </c>
      <c r="C695" s="50" t="s">
        <v>1374</v>
      </c>
      <c r="D695" s="310">
        <v>408298.09</v>
      </c>
      <c r="E695" s="242">
        <v>75691.460000000006</v>
      </c>
      <c r="F695" s="52">
        <f t="shared" si="188"/>
        <v>18.538284124718782</v>
      </c>
    </row>
    <row r="696" spans="1:6" ht="24" x14ac:dyDescent="0.2">
      <c r="A696" s="53" t="s">
        <v>1375</v>
      </c>
      <c r="B696" s="232" t="s">
        <v>1376</v>
      </c>
      <c r="C696" s="50" t="s">
        <v>1375</v>
      </c>
      <c r="D696" s="310">
        <v>80141.960000000006</v>
      </c>
      <c r="E696" s="242">
        <v>24799.7</v>
      </c>
      <c r="F696" s="52">
        <f t="shared" si="188"/>
        <v>30.944713605706671</v>
      </c>
    </row>
    <row r="697" spans="1:6" ht="24" x14ac:dyDescent="0.2">
      <c r="A697" s="53" t="s">
        <v>1377</v>
      </c>
      <c r="B697" s="232" t="s">
        <v>1378</v>
      </c>
      <c r="C697" s="50" t="s">
        <v>1377</v>
      </c>
      <c r="D697" s="310">
        <v>93994.53</v>
      </c>
      <c r="E697" s="242">
        <v>1171040.93</v>
      </c>
      <c r="F697" s="52">
        <f t="shared" si="188"/>
        <v>1245.8607218951997</v>
      </c>
    </row>
    <row r="698" spans="1:6" ht="12.75" customHeight="1" x14ac:dyDescent="0.2">
      <c r="A698" s="53">
        <v>63821</v>
      </c>
      <c r="B698" s="232" t="s">
        <v>1379</v>
      </c>
      <c r="C698" s="50" t="s">
        <v>1380</v>
      </c>
      <c r="D698" s="310">
        <v>302864.76</v>
      </c>
      <c r="E698" s="242">
        <v>1593234.21</v>
      </c>
      <c r="F698" s="52">
        <f t="shared" si="188"/>
        <v>526.05466875710465</v>
      </c>
    </row>
    <row r="699" spans="1:6" ht="12.75" customHeight="1" x14ac:dyDescent="0.2">
      <c r="A699" s="53">
        <v>63822</v>
      </c>
      <c r="B699" s="232" t="s">
        <v>1381</v>
      </c>
      <c r="C699" s="50" t="s">
        <v>1382</v>
      </c>
      <c r="D699" s="310">
        <v>167286.06</v>
      </c>
      <c r="E699" s="242">
        <v>22456.15</v>
      </c>
      <c r="F699" s="52">
        <f t="shared" si="188"/>
        <v>13.423802318017414</v>
      </c>
    </row>
    <row r="700" spans="1:6" ht="24" x14ac:dyDescent="0.2">
      <c r="A700" s="53" t="s">
        <v>1383</v>
      </c>
      <c r="B700" s="232" t="s">
        <v>1384</v>
      </c>
      <c r="C700" s="50" t="s">
        <v>1383</v>
      </c>
      <c r="D700" s="310">
        <v>0</v>
      </c>
      <c r="E700" s="242">
        <v>0</v>
      </c>
      <c r="F700" s="52" t="str">
        <f t="shared" si="188"/>
        <v>-</v>
      </c>
    </row>
    <row r="701" spans="1:6" ht="24" x14ac:dyDescent="0.2">
      <c r="A701" s="53" t="s">
        <v>1385</v>
      </c>
      <c r="B701" s="232" t="s">
        <v>1386</v>
      </c>
      <c r="C701" s="50" t="s">
        <v>1385</v>
      </c>
      <c r="D701" s="310">
        <v>0</v>
      </c>
      <c r="E701" s="242">
        <v>0</v>
      </c>
      <c r="F701" s="52" t="str">
        <f t="shared" si="188"/>
        <v>-</v>
      </c>
    </row>
    <row r="702" spans="1:6" ht="12.75" customHeight="1" x14ac:dyDescent="0.2">
      <c r="A702" s="53">
        <v>64191</v>
      </c>
      <c r="B702" s="85" t="s">
        <v>1387</v>
      </c>
      <c r="C702" s="50" t="s">
        <v>1388</v>
      </c>
      <c r="D702" s="310">
        <v>0</v>
      </c>
      <c r="E702" s="242">
        <v>0</v>
      </c>
      <c r="F702" s="52" t="str">
        <f t="shared" si="188"/>
        <v>-</v>
      </c>
    </row>
    <row r="703" spans="1:6" ht="12.75" customHeight="1" x14ac:dyDescent="0.2">
      <c r="A703" s="53">
        <v>64371</v>
      </c>
      <c r="B703" s="85" t="s">
        <v>1389</v>
      </c>
      <c r="C703" s="50" t="s">
        <v>1390</v>
      </c>
      <c r="D703" s="310">
        <v>0</v>
      </c>
      <c r="E703" s="242">
        <v>0</v>
      </c>
      <c r="F703" s="52" t="str">
        <f t="shared" si="188"/>
        <v>-</v>
      </c>
    </row>
    <row r="704" spans="1:6" ht="12.75" customHeight="1" x14ac:dyDescent="0.2">
      <c r="A704" s="53">
        <v>64372</v>
      </c>
      <c r="B704" s="85" t="s">
        <v>1391</v>
      </c>
      <c r="C704" s="50" t="s">
        <v>1392</v>
      </c>
      <c r="D704" s="310">
        <v>0</v>
      </c>
      <c r="E704" s="242">
        <v>0</v>
      </c>
      <c r="F704" s="52" t="str">
        <f t="shared" si="188"/>
        <v>-</v>
      </c>
    </row>
    <row r="705" spans="1:6" ht="12.75" customHeight="1" x14ac:dyDescent="0.2">
      <c r="A705" s="53">
        <v>64373</v>
      </c>
      <c r="B705" s="85" t="s">
        <v>1393</v>
      </c>
      <c r="C705" s="50" t="s">
        <v>1394</v>
      </c>
      <c r="D705" s="310">
        <v>0</v>
      </c>
      <c r="E705" s="242">
        <v>0</v>
      </c>
      <c r="F705" s="52" t="str">
        <f t="shared" si="188"/>
        <v>-</v>
      </c>
    </row>
    <row r="706" spans="1:6" ht="12.75" customHeight="1" x14ac:dyDescent="0.2">
      <c r="A706" s="53">
        <v>64374</v>
      </c>
      <c r="B706" s="85" t="s">
        <v>1395</v>
      </c>
      <c r="C706" s="50" t="s">
        <v>1396</v>
      </c>
      <c r="D706" s="310">
        <v>0</v>
      </c>
      <c r="E706" s="242">
        <v>0</v>
      </c>
      <c r="F706" s="52" t="str">
        <f t="shared" si="188"/>
        <v>-</v>
      </c>
    </row>
    <row r="707" spans="1:6" ht="12.75" customHeight="1" x14ac:dyDescent="0.2">
      <c r="A707" s="53">
        <v>64375</v>
      </c>
      <c r="B707" s="85" t="s">
        <v>1397</v>
      </c>
      <c r="C707" s="50" t="s">
        <v>1398</v>
      </c>
      <c r="D707" s="310">
        <v>0</v>
      </c>
      <c r="E707" s="242">
        <v>0</v>
      </c>
      <c r="F707" s="52" t="str">
        <f t="shared" si="188"/>
        <v>-</v>
      </c>
    </row>
    <row r="708" spans="1:6" ht="24" x14ac:dyDescent="0.2">
      <c r="A708" s="53">
        <v>64376</v>
      </c>
      <c r="B708" s="232" t="s">
        <v>1399</v>
      </c>
      <c r="C708" s="50" t="s">
        <v>1400</v>
      </c>
      <c r="D708" s="310">
        <v>0</v>
      </c>
      <c r="E708" s="242">
        <v>0</v>
      </c>
      <c r="F708" s="52" t="str">
        <f t="shared" si="188"/>
        <v>-</v>
      </c>
    </row>
    <row r="709" spans="1:6" ht="24" x14ac:dyDescent="0.2">
      <c r="A709" s="53">
        <v>64377</v>
      </c>
      <c r="B709" s="85" t="s">
        <v>1401</v>
      </c>
      <c r="C709" s="50" t="s">
        <v>1402</v>
      </c>
      <c r="D709" s="310">
        <v>0</v>
      </c>
      <c r="E709" s="242">
        <v>0</v>
      </c>
      <c r="F709" s="52" t="str">
        <f t="shared" si="188"/>
        <v>-</v>
      </c>
    </row>
    <row r="710" spans="1:6" ht="12.75" customHeight="1" x14ac:dyDescent="0.2">
      <c r="A710" s="53">
        <v>65264</v>
      </c>
      <c r="B710" s="85" t="s">
        <v>1403</v>
      </c>
      <c r="C710" s="50" t="s">
        <v>1404</v>
      </c>
      <c r="D710" s="310">
        <v>10096872.939999999</v>
      </c>
      <c r="E710" s="242">
        <v>5699889.6900000004</v>
      </c>
      <c r="F710" s="52">
        <f t="shared" si="188"/>
        <v>56.452029493400765</v>
      </c>
    </row>
    <row r="711" spans="1:6" ht="12.75" customHeight="1" x14ac:dyDescent="0.2">
      <c r="A711" s="53">
        <v>65265</v>
      </c>
      <c r="B711" s="85" t="s">
        <v>1405</v>
      </c>
      <c r="C711" s="50" t="s">
        <v>1406</v>
      </c>
      <c r="D711" s="310">
        <v>0</v>
      </c>
      <c r="E711" s="242">
        <v>0</v>
      </c>
      <c r="F711" s="52" t="str">
        <f t="shared" si="188"/>
        <v>-</v>
      </c>
    </row>
    <row r="712" spans="1:6" ht="12.75" customHeight="1" x14ac:dyDescent="0.2">
      <c r="A712" s="53" t="s">
        <v>1407</v>
      </c>
      <c r="B712" s="85" t="s">
        <v>1408</v>
      </c>
      <c r="C712" s="50" t="s">
        <v>1407</v>
      </c>
      <c r="D712" s="310">
        <v>116735.08</v>
      </c>
      <c r="E712" s="242">
        <v>74539.37</v>
      </c>
      <c r="F712" s="52">
        <f t="shared" si="188"/>
        <v>63.853444911332559</v>
      </c>
    </row>
    <row r="713" spans="1:6" ht="24" x14ac:dyDescent="0.2">
      <c r="A713" s="53">
        <v>66341</v>
      </c>
      <c r="B713" s="85" t="s">
        <v>1409</v>
      </c>
      <c r="C713" s="54">
        <v>66341</v>
      </c>
      <c r="D713" s="310">
        <v>0</v>
      </c>
      <c r="E713" s="242">
        <v>0</v>
      </c>
      <c r="F713" s="52" t="str">
        <f t="shared" si="188"/>
        <v>-</v>
      </c>
    </row>
    <row r="714" spans="1:6" ht="24" x14ac:dyDescent="0.2">
      <c r="A714" s="53">
        <v>66342</v>
      </c>
      <c r="B714" s="85" t="s">
        <v>1410</v>
      </c>
      <c r="C714" s="54">
        <v>66342</v>
      </c>
      <c r="D714" s="310">
        <v>0</v>
      </c>
      <c r="E714" s="242">
        <v>0</v>
      </c>
      <c r="F714" s="52" t="str">
        <f t="shared" si="188"/>
        <v>-</v>
      </c>
    </row>
    <row r="715" spans="1:6" ht="24" x14ac:dyDescent="0.2">
      <c r="A715" s="53">
        <v>66343</v>
      </c>
      <c r="B715" s="85" t="s">
        <v>1411</v>
      </c>
      <c r="C715" s="54">
        <v>66343</v>
      </c>
      <c r="D715" s="310">
        <v>0</v>
      </c>
      <c r="E715" s="242">
        <v>0</v>
      </c>
      <c r="F715" s="52" t="str">
        <f t="shared" si="188"/>
        <v>-</v>
      </c>
    </row>
    <row r="716" spans="1:6" ht="12.75" customHeight="1" x14ac:dyDescent="0.2">
      <c r="A716" s="53">
        <v>31214</v>
      </c>
      <c r="B716" s="85" t="s">
        <v>1412</v>
      </c>
      <c r="C716" s="50" t="s">
        <v>1413</v>
      </c>
      <c r="D716" s="310">
        <v>260917.95</v>
      </c>
      <c r="E716" s="242">
        <v>205327.48</v>
      </c>
      <c r="F716" s="52">
        <f t="shared" si="188"/>
        <v>78.694271513324395</v>
      </c>
    </row>
    <row r="717" spans="1:6" ht="12.75" customHeight="1" x14ac:dyDescent="0.2">
      <c r="A717" s="53">
        <v>31215</v>
      </c>
      <c r="B717" s="85" t="s">
        <v>1414</v>
      </c>
      <c r="C717" s="50" t="s">
        <v>1415</v>
      </c>
      <c r="D717" s="310">
        <v>254843.85</v>
      </c>
      <c r="E717" s="242">
        <v>184645.5</v>
      </c>
      <c r="F717" s="52">
        <f t="shared" si="188"/>
        <v>72.454367645128571</v>
      </c>
    </row>
    <row r="718" spans="1:6" ht="12.75" customHeight="1" x14ac:dyDescent="0.2">
      <c r="A718" s="53">
        <v>32121</v>
      </c>
      <c r="B718" s="85" t="s">
        <v>1416</v>
      </c>
      <c r="C718" s="50" t="s">
        <v>1417</v>
      </c>
      <c r="D718" s="310">
        <v>3685024.84</v>
      </c>
      <c r="E718" s="242">
        <v>3082795.2</v>
      </c>
      <c r="F718" s="52">
        <f t="shared" si="188"/>
        <v>83.657379091099969</v>
      </c>
    </row>
    <row r="719" spans="1:6" ht="12.75" customHeight="1" x14ac:dyDescent="0.2">
      <c r="A719" s="53" t="s">
        <v>1418</v>
      </c>
      <c r="B719" s="85" t="s">
        <v>1419</v>
      </c>
      <c r="C719" s="50" t="s">
        <v>1418</v>
      </c>
      <c r="D719" s="310">
        <v>159.87</v>
      </c>
      <c r="E719" s="242">
        <v>1651.18</v>
      </c>
      <c r="F719" s="52">
        <f t="shared" si="188"/>
        <v>1032.8266716707326</v>
      </c>
    </row>
    <row r="720" spans="1:6" ht="12.75" customHeight="1" x14ac:dyDescent="0.2">
      <c r="A720" s="53" t="s">
        <v>1420</v>
      </c>
      <c r="B720" s="85" t="s">
        <v>1421</v>
      </c>
      <c r="C720" s="50" t="s">
        <v>1420</v>
      </c>
      <c r="D720" s="310">
        <v>244407.03</v>
      </c>
      <c r="E720" s="242">
        <v>144635.07999999999</v>
      </c>
      <c r="F720" s="52">
        <f t="shared" si="188"/>
        <v>59.177954087490846</v>
      </c>
    </row>
    <row r="721" spans="1:6" ht="12.75" customHeight="1" x14ac:dyDescent="0.2">
      <c r="A721" s="53" t="s">
        <v>1422</v>
      </c>
      <c r="B721" s="85" t="s">
        <v>1423</v>
      </c>
      <c r="C721" s="50" t="s">
        <v>1422</v>
      </c>
      <c r="D721" s="310">
        <v>127336.18</v>
      </c>
      <c r="E721" s="242">
        <v>97703.78</v>
      </c>
      <c r="F721" s="52">
        <f t="shared" si="188"/>
        <v>76.729001922313046</v>
      </c>
    </row>
    <row r="722" spans="1:6" ht="12.75" customHeight="1" x14ac:dyDescent="0.2">
      <c r="A722" s="53" t="s">
        <v>1424</v>
      </c>
      <c r="B722" s="85" t="s">
        <v>1425</v>
      </c>
      <c r="C722" s="50" t="s">
        <v>1424</v>
      </c>
      <c r="D722" s="310">
        <v>755615.61</v>
      </c>
      <c r="E722" s="242">
        <v>931285.79</v>
      </c>
      <c r="F722" s="52">
        <f t="shared" si="188"/>
        <v>123.24861711102024</v>
      </c>
    </row>
    <row r="723" spans="1:6" ht="12.75" customHeight="1" x14ac:dyDescent="0.2">
      <c r="A723" s="53" t="s">
        <v>1426</v>
      </c>
      <c r="B723" s="85" t="s">
        <v>1427</v>
      </c>
      <c r="C723" s="50" t="s">
        <v>1426</v>
      </c>
      <c r="D723" s="310">
        <v>2174721.88</v>
      </c>
      <c r="E723" s="242">
        <v>394959.91</v>
      </c>
      <c r="F723" s="52">
        <f t="shared" si="188"/>
        <v>18.16139864284623</v>
      </c>
    </row>
    <row r="724" spans="1:6" ht="12.75" customHeight="1" x14ac:dyDescent="0.2">
      <c r="A724" s="53" t="s">
        <v>1428</v>
      </c>
      <c r="B724" s="85" t="s">
        <v>1429</v>
      </c>
      <c r="C724" s="50" t="s">
        <v>1428</v>
      </c>
      <c r="D724" s="310">
        <v>164956.35</v>
      </c>
      <c r="E724" s="242">
        <v>150593.25</v>
      </c>
      <c r="F724" s="52">
        <f t="shared" si="188"/>
        <v>91.292787455590513</v>
      </c>
    </row>
    <row r="725" spans="1:6" ht="12.75" customHeight="1" x14ac:dyDescent="0.2">
      <c r="A725" s="53">
        <v>32911</v>
      </c>
      <c r="B725" s="85" t="s">
        <v>1430</v>
      </c>
      <c r="C725" s="50" t="s">
        <v>1431</v>
      </c>
      <c r="D725" s="310">
        <v>190138.39</v>
      </c>
      <c r="E725" s="242">
        <v>197929.02</v>
      </c>
      <c r="F725" s="52">
        <f t="shared" ref="F725:F979" si="190">IF(D725&lt;&gt;0,IF(E725/D725&gt;=100,"&gt;&gt;100",E725/D725*100),"-")</f>
        <v>104.09734720063632</v>
      </c>
    </row>
    <row r="726" spans="1:6" ht="12.75" customHeight="1" x14ac:dyDescent="0.2">
      <c r="A726" s="53" t="s">
        <v>1432</v>
      </c>
      <c r="B726" s="85" t="s">
        <v>1433</v>
      </c>
      <c r="C726" s="50" t="s">
        <v>1432</v>
      </c>
      <c r="D726" s="310">
        <v>247249.58</v>
      </c>
      <c r="E726" s="242">
        <v>193940.37</v>
      </c>
      <c r="F726" s="52">
        <f t="shared" si="190"/>
        <v>78.439109987568031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310">
        <v>242574.24</v>
      </c>
      <c r="E739" s="242">
        <v>242574.24</v>
      </c>
      <c r="F739" s="52">
        <f t="shared" si="190"/>
        <v>100</v>
      </c>
    </row>
    <row r="740" spans="1:6" ht="12.75" customHeight="1" x14ac:dyDescent="0.2">
      <c r="A740" s="53">
        <v>34223</v>
      </c>
      <c r="B740" s="85" t="s">
        <v>1460</v>
      </c>
      <c r="C740" s="50" t="s">
        <v>1461</v>
      </c>
      <c r="D740" s="310">
        <v>0</v>
      </c>
      <c r="E740" s="242">
        <v>0</v>
      </c>
      <c r="F740" s="52" t="str">
        <f t="shared" si="190"/>
        <v>-</v>
      </c>
    </row>
    <row r="741" spans="1:6" ht="24" x14ac:dyDescent="0.2">
      <c r="A741" s="53">
        <v>34224</v>
      </c>
      <c r="B741" s="85" t="s">
        <v>1462</v>
      </c>
      <c r="C741" s="50" t="s">
        <v>1463</v>
      </c>
      <c r="D741" s="310">
        <v>0</v>
      </c>
      <c r="E741" s="242">
        <v>0</v>
      </c>
      <c r="F741" s="52" t="str">
        <f t="shared" si="190"/>
        <v>-</v>
      </c>
    </row>
    <row r="742" spans="1:6" ht="24" x14ac:dyDescent="0.2">
      <c r="A742" s="53">
        <v>34233</v>
      </c>
      <c r="B742" s="85" t="s">
        <v>1464</v>
      </c>
      <c r="C742" s="50" t="s">
        <v>1465</v>
      </c>
      <c r="D742" s="310">
        <v>2610434.77</v>
      </c>
      <c r="E742" s="242">
        <v>286132.68</v>
      </c>
      <c r="F742" s="52">
        <f t="shared" si="190"/>
        <v>10.961112044948743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310">
        <v>262828.14</v>
      </c>
      <c r="E759" s="242">
        <v>142564.04999999999</v>
      </c>
      <c r="F759" s="52">
        <f t="shared" si="190"/>
        <v>54.242308300777829</v>
      </c>
    </row>
    <row r="760" spans="1:6" ht="12.75" customHeight="1" x14ac:dyDescent="0.2">
      <c r="A760" s="53">
        <v>35232</v>
      </c>
      <c r="B760" s="85" t="s">
        <v>1500</v>
      </c>
      <c r="C760" s="50" t="s">
        <v>1501</v>
      </c>
      <c r="D760" s="310">
        <v>92600.97</v>
      </c>
      <c r="E760" s="242">
        <v>161520.82</v>
      </c>
      <c r="F760" s="52">
        <f t="shared" si="190"/>
        <v>174.42670416951356</v>
      </c>
    </row>
    <row r="761" spans="1:6" ht="12.75" customHeight="1" x14ac:dyDescent="0.2">
      <c r="A761" s="53">
        <v>36313</v>
      </c>
      <c r="B761" s="85" t="s">
        <v>1502</v>
      </c>
      <c r="C761" s="50" t="s">
        <v>1503</v>
      </c>
      <c r="D761" s="310">
        <v>0</v>
      </c>
      <c r="E761" s="242">
        <v>0</v>
      </c>
      <c r="F761" s="52" t="str">
        <f t="shared" si="190"/>
        <v>-</v>
      </c>
    </row>
    <row r="762" spans="1:6" ht="12.75" customHeight="1" x14ac:dyDescent="0.2">
      <c r="A762" s="53">
        <v>36314</v>
      </c>
      <c r="B762" s="85" t="s">
        <v>1504</v>
      </c>
      <c r="C762" s="50" t="s">
        <v>1505</v>
      </c>
      <c r="D762" s="310">
        <v>0</v>
      </c>
      <c r="E762" s="242">
        <v>0</v>
      </c>
      <c r="F762" s="52" t="str">
        <f t="shared" si="190"/>
        <v>-</v>
      </c>
    </row>
    <row r="763" spans="1:6" ht="12.75" customHeight="1" x14ac:dyDescent="0.2">
      <c r="A763" s="53">
        <v>36315</v>
      </c>
      <c r="B763" s="85" t="s">
        <v>1506</v>
      </c>
      <c r="C763" s="50" t="s">
        <v>1507</v>
      </c>
      <c r="D763" s="310">
        <v>205080.53</v>
      </c>
      <c r="E763" s="242">
        <v>225652.47</v>
      </c>
      <c r="F763" s="52">
        <f t="shared" si="190"/>
        <v>110.03115215276654</v>
      </c>
    </row>
    <row r="764" spans="1:6" ht="12.75" customHeight="1" x14ac:dyDescent="0.2">
      <c r="A764" s="53">
        <v>36316</v>
      </c>
      <c r="B764" s="85" t="s">
        <v>1508</v>
      </c>
      <c r="C764" s="50" t="s">
        <v>1509</v>
      </c>
      <c r="D764" s="310">
        <v>328925.06</v>
      </c>
      <c r="E764" s="242">
        <v>444754.28</v>
      </c>
      <c r="F764" s="52">
        <f t="shared" si="190"/>
        <v>135.21447104091126</v>
      </c>
    </row>
    <row r="765" spans="1:6" ht="12.75" customHeight="1" x14ac:dyDescent="0.2">
      <c r="A765" s="53">
        <v>36317</v>
      </c>
      <c r="B765" s="85" t="s">
        <v>1510</v>
      </c>
      <c r="C765" s="50" t="s">
        <v>1511</v>
      </c>
      <c r="D765" s="310">
        <v>0</v>
      </c>
      <c r="E765" s="242">
        <v>0</v>
      </c>
      <c r="F765" s="52" t="str">
        <f t="shared" si="190"/>
        <v>-</v>
      </c>
    </row>
    <row r="766" spans="1:6" ht="12.75" customHeight="1" x14ac:dyDescent="0.2">
      <c r="A766" s="53">
        <v>36318</v>
      </c>
      <c r="B766" s="85" t="s">
        <v>1512</v>
      </c>
      <c r="C766" s="50" t="s">
        <v>1513</v>
      </c>
      <c r="D766" s="310">
        <v>0</v>
      </c>
      <c r="E766" s="242">
        <v>0</v>
      </c>
      <c r="F766" s="52" t="str">
        <f t="shared" si="190"/>
        <v>-</v>
      </c>
    </row>
    <row r="767" spans="1:6" ht="24" x14ac:dyDescent="0.2">
      <c r="A767" s="53">
        <v>36319</v>
      </c>
      <c r="B767" s="232" t="s">
        <v>1514</v>
      </c>
      <c r="C767" s="50" t="s">
        <v>1515</v>
      </c>
      <c r="D767" s="310">
        <v>20184.21</v>
      </c>
      <c r="E767" s="242">
        <v>28252.33</v>
      </c>
      <c r="F767" s="52">
        <f t="shared" si="190"/>
        <v>139.97243389758628</v>
      </c>
    </row>
    <row r="768" spans="1:6" ht="12.75" customHeight="1" x14ac:dyDescent="0.2">
      <c r="A768" s="53">
        <v>36323</v>
      </c>
      <c r="B768" s="85" t="s">
        <v>1516</v>
      </c>
      <c r="C768" s="50" t="s">
        <v>1517</v>
      </c>
      <c r="D768" s="310">
        <v>0</v>
      </c>
      <c r="E768" s="242">
        <v>225000</v>
      </c>
      <c r="F768" s="52" t="str">
        <f t="shared" si="190"/>
        <v>-</v>
      </c>
    </row>
    <row r="769" spans="1:6" ht="12.75" customHeight="1" x14ac:dyDescent="0.2">
      <c r="A769" s="53">
        <v>36324</v>
      </c>
      <c r="B769" s="85" t="s">
        <v>1518</v>
      </c>
      <c r="C769" s="50" t="s">
        <v>1519</v>
      </c>
      <c r="D769" s="310">
        <v>0</v>
      </c>
      <c r="E769" s="242">
        <v>0</v>
      </c>
      <c r="F769" s="52" t="str">
        <f t="shared" si="190"/>
        <v>-</v>
      </c>
    </row>
    <row r="770" spans="1:6" ht="12.75" customHeight="1" x14ac:dyDescent="0.2">
      <c r="A770" s="53">
        <v>36325</v>
      </c>
      <c r="B770" s="85" t="s">
        <v>1520</v>
      </c>
      <c r="C770" s="50" t="s">
        <v>1521</v>
      </c>
      <c r="D770" s="310">
        <v>290112.65999999997</v>
      </c>
      <c r="E770" s="242">
        <v>564015.97</v>
      </c>
      <c r="F770" s="52">
        <f t="shared" si="190"/>
        <v>194.41273951988168</v>
      </c>
    </row>
    <row r="771" spans="1:6" ht="12.75" customHeight="1" x14ac:dyDescent="0.2">
      <c r="A771" s="53">
        <v>36326</v>
      </c>
      <c r="B771" s="85" t="s">
        <v>1522</v>
      </c>
      <c r="C771" s="50" t="s">
        <v>1523</v>
      </c>
      <c r="D771" s="310">
        <v>200726.51</v>
      </c>
      <c r="E771" s="242">
        <v>398735.79</v>
      </c>
      <c r="F771" s="52">
        <f t="shared" si="190"/>
        <v>198.64630237431018</v>
      </c>
    </row>
    <row r="772" spans="1:6" ht="12.75" customHeight="1" x14ac:dyDescent="0.2">
      <c r="A772" s="53">
        <v>36327</v>
      </c>
      <c r="B772" s="85" t="s">
        <v>1524</v>
      </c>
      <c r="C772" s="50" t="s">
        <v>1525</v>
      </c>
      <c r="D772" s="310">
        <v>0</v>
      </c>
      <c r="E772" s="242">
        <v>0</v>
      </c>
      <c r="F772" s="52" t="str">
        <f t="shared" si="190"/>
        <v>-</v>
      </c>
    </row>
    <row r="773" spans="1:6" ht="24" x14ac:dyDescent="0.2">
      <c r="A773" s="53">
        <v>36328</v>
      </c>
      <c r="B773" s="85" t="s">
        <v>1526</v>
      </c>
      <c r="C773" s="50" t="s">
        <v>1527</v>
      </c>
      <c r="D773" s="310">
        <v>0</v>
      </c>
      <c r="E773" s="242">
        <v>0</v>
      </c>
      <c r="F773" s="52" t="str">
        <f t="shared" si="190"/>
        <v>-</v>
      </c>
    </row>
    <row r="774" spans="1:6" ht="24" x14ac:dyDescent="0.2">
      <c r="A774" s="53">
        <v>36329</v>
      </c>
      <c r="B774" s="232" t="s">
        <v>1528</v>
      </c>
      <c r="C774" s="50" t="s">
        <v>1529</v>
      </c>
      <c r="D774" s="310">
        <v>214110.99</v>
      </c>
      <c r="E774" s="242">
        <v>770000</v>
      </c>
      <c r="F774" s="52">
        <f t="shared" si="190"/>
        <v>359.62656564242684</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310">
        <v>101380.98</v>
      </c>
      <c r="E790" s="242">
        <v>119102.75</v>
      </c>
      <c r="F790" s="52">
        <f t="shared" si="190"/>
        <v>117.48036959200829</v>
      </c>
    </row>
    <row r="791" spans="1:6" ht="24" x14ac:dyDescent="0.2">
      <c r="A791" s="53" t="s">
        <v>1562</v>
      </c>
      <c r="B791" s="85" t="s">
        <v>1563</v>
      </c>
      <c r="C791" s="50" t="s">
        <v>1562</v>
      </c>
      <c r="D791" s="310">
        <v>0</v>
      </c>
      <c r="E791" s="242">
        <v>9145</v>
      </c>
      <c r="F791" s="52" t="str">
        <f t="shared" si="190"/>
        <v>-</v>
      </c>
    </row>
    <row r="792" spans="1:6" ht="24" x14ac:dyDescent="0.2">
      <c r="A792" s="53" t="s">
        <v>1564</v>
      </c>
      <c r="B792" s="85" t="s">
        <v>1565</v>
      </c>
      <c r="C792" s="50" t="s">
        <v>1564</v>
      </c>
      <c r="D792" s="310">
        <v>71230.73</v>
      </c>
      <c r="E792" s="242">
        <v>26415.919999999998</v>
      </c>
      <c r="F792" s="52">
        <f t="shared" si="190"/>
        <v>37.085005305996447</v>
      </c>
    </row>
    <row r="793" spans="1:6" ht="24" x14ac:dyDescent="0.2">
      <c r="A793" s="53" t="s">
        <v>1566</v>
      </c>
      <c r="B793" s="85" t="s">
        <v>1567</v>
      </c>
      <c r="C793" s="50" t="s">
        <v>1566</v>
      </c>
      <c r="D793" s="310">
        <v>0</v>
      </c>
      <c r="E793" s="242">
        <v>0</v>
      </c>
      <c r="F793" s="52" t="str">
        <f t="shared" si="190"/>
        <v>-</v>
      </c>
    </row>
    <row r="794" spans="1:6" ht="12.75" customHeight="1" x14ac:dyDescent="0.2">
      <c r="A794" s="53" t="s">
        <v>1568</v>
      </c>
      <c r="B794" s="85" t="s">
        <v>1569</v>
      </c>
      <c r="C794" s="50" t="s">
        <v>1568</v>
      </c>
      <c r="D794" s="310">
        <v>325253.65999999997</v>
      </c>
      <c r="E794" s="242">
        <v>55237.67</v>
      </c>
      <c r="F794" s="52">
        <f t="shared" si="190"/>
        <v>16.982951091157592</v>
      </c>
    </row>
    <row r="795" spans="1:6" ht="12.75" customHeight="1" x14ac:dyDescent="0.2">
      <c r="A795" s="53" t="s">
        <v>1570</v>
      </c>
      <c r="B795" s="85" t="s">
        <v>1571</v>
      </c>
      <c r="C795" s="50" t="s">
        <v>1570</v>
      </c>
      <c r="D795" s="310">
        <v>245103.55</v>
      </c>
      <c r="E795" s="242">
        <v>441960.23</v>
      </c>
      <c r="F795" s="52">
        <f t="shared" si="190"/>
        <v>180.31571962136005</v>
      </c>
    </row>
    <row r="796" spans="1:6" ht="12.75" customHeight="1" x14ac:dyDescent="0.2">
      <c r="A796" s="53" t="s">
        <v>1572</v>
      </c>
      <c r="B796" s="85" t="s">
        <v>1573</v>
      </c>
      <c r="C796" s="50" t="s">
        <v>1572</v>
      </c>
      <c r="D796" s="310">
        <v>0</v>
      </c>
      <c r="E796" s="242">
        <v>0</v>
      </c>
      <c r="F796" s="52" t="str">
        <f t="shared" si="190"/>
        <v>-</v>
      </c>
    </row>
    <row r="797" spans="1:6" ht="24" x14ac:dyDescent="0.2">
      <c r="A797" s="53" t="s">
        <v>1574</v>
      </c>
      <c r="B797" s="85" t="s">
        <v>1575</v>
      </c>
      <c r="C797" s="50" t="s">
        <v>1574</v>
      </c>
      <c r="D797" s="310">
        <v>0</v>
      </c>
      <c r="E797" s="242">
        <v>0</v>
      </c>
      <c r="F797" s="52" t="str">
        <f t="shared" si="190"/>
        <v>-</v>
      </c>
    </row>
    <row r="798" spans="1:6" ht="24" x14ac:dyDescent="0.2">
      <c r="A798" s="53" t="s">
        <v>1576</v>
      </c>
      <c r="B798" s="85" t="s">
        <v>1577</v>
      </c>
      <c r="C798" s="50" t="s">
        <v>1576</v>
      </c>
      <c r="D798" s="310">
        <v>0</v>
      </c>
      <c r="E798" s="242">
        <v>0</v>
      </c>
      <c r="F798" s="52" t="str">
        <f t="shared" si="190"/>
        <v>-</v>
      </c>
    </row>
    <row r="799" spans="1:6" ht="24" x14ac:dyDescent="0.2">
      <c r="A799" s="53" t="s">
        <v>1578</v>
      </c>
      <c r="B799" s="85" t="s">
        <v>1579</v>
      </c>
      <c r="C799" s="50" t="s">
        <v>1578</v>
      </c>
      <c r="D799" s="310">
        <v>34673.800000000003</v>
      </c>
      <c r="E799" s="242">
        <v>32049.19</v>
      </c>
      <c r="F799" s="52">
        <f t="shared" si="190"/>
        <v>92.43056717175503</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310">
        <v>16330.32</v>
      </c>
      <c r="E816" s="242">
        <v>13211.52</v>
      </c>
      <c r="F816" s="52">
        <f t="shared" si="190"/>
        <v>80.901782696236211</v>
      </c>
    </row>
    <row r="817" spans="1:6" ht="12.75" customHeight="1" x14ac:dyDescent="0.2">
      <c r="A817" s="53" t="s">
        <v>1614</v>
      </c>
      <c r="B817" s="85" t="s">
        <v>1615</v>
      </c>
      <c r="C817" s="50" t="s">
        <v>1614</v>
      </c>
      <c r="D817" s="310">
        <v>97409.73</v>
      </c>
      <c r="E817" s="242">
        <v>100526.73</v>
      </c>
      <c r="F817" s="52">
        <f t="shared" si="190"/>
        <v>103.19988567877152</v>
      </c>
    </row>
    <row r="818" spans="1:6" ht="12.75" customHeight="1" x14ac:dyDescent="0.2">
      <c r="A818" s="53" t="s">
        <v>1616</v>
      </c>
      <c r="B818" s="85" t="s">
        <v>1617</v>
      </c>
      <c r="C818" s="50" t="s">
        <v>1616</v>
      </c>
      <c r="D818" s="310">
        <v>0</v>
      </c>
      <c r="E818" s="242">
        <v>0</v>
      </c>
      <c r="F818" s="52" t="str">
        <f t="shared" si="190"/>
        <v>-</v>
      </c>
    </row>
    <row r="819" spans="1:6" ht="12.75" customHeight="1" x14ac:dyDescent="0.2">
      <c r="A819" s="53">
        <v>37215</v>
      </c>
      <c r="B819" s="85" t="s">
        <v>1618</v>
      </c>
      <c r="C819" s="50" t="s">
        <v>1619</v>
      </c>
      <c r="D819" s="310">
        <v>199381.42</v>
      </c>
      <c r="E819" s="242">
        <v>232285.67</v>
      </c>
      <c r="F819" s="52">
        <f t="shared" si="190"/>
        <v>116.50316764721606</v>
      </c>
    </row>
    <row r="820" spans="1:6" ht="24" x14ac:dyDescent="0.2">
      <c r="A820" s="53">
        <v>37216</v>
      </c>
      <c r="B820" s="232" t="s">
        <v>1620</v>
      </c>
      <c r="C820" s="50" t="s">
        <v>1621</v>
      </c>
      <c r="D820" s="310">
        <v>0</v>
      </c>
      <c r="E820" s="242">
        <v>0</v>
      </c>
      <c r="F820" s="52" t="str">
        <f t="shared" si="190"/>
        <v>-</v>
      </c>
    </row>
    <row r="821" spans="1:6" ht="12.75" customHeight="1" x14ac:dyDescent="0.2">
      <c r="A821" s="53">
        <v>37217</v>
      </c>
      <c r="B821" s="85" t="s">
        <v>1622</v>
      </c>
      <c r="C821" s="50" t="s">
        <v>1623</v>
      </c>
      <c r="D821" s="310">
        <v>0</v>
      </c>
      <c r="E821" s="242">
        <v>0</v>
      </c>
      <c r="F821" s="52" t="str">
        <f t="shared" si="190"/>
        <v>-</v>
      </c>
    </row>
    <row r="822" spans="1:6" ht="12.75" customHeight="1" x14ac:dyDescent="0.2">
      <c r="A822" s="53">
        <v>37218</v>
      </c>
      <c r="B822" s="85" t="s">
        <v>1624</v>
      </c>
      <c r="C822" s="50" t="s">
        <v>1625</v>
      </c>
      <c r="D822" s="310">
        <v>0</v>
      </c>
      <c r="E822" s="242">
        <v>0</v>
      </c>
      <c r="F822" s="52" t="str">
        <f t="shared" si="190"/>
        <v>-</v>
      </c>
    </row>
    <row r="823" spans="1:6" ht="12.75" customHeight="1" x14ac:dyDescent="0.2">
      <c r="A823" s="53">
        <v>37219</v>
      </c>
      <c r="B823" s="85" t="s">
        <v>1626</v>
      </c>
      <c r="C823" s="50" t="s">
        <v>1627</v>
      </c>
      <c r="D823" s="310">
        <v>65704.25</v>
      </c>
      <c r="E823" s="242">
        <v>264318.83</v>
      </c>
      <c r="F823" s="52">
        <f t="shared" si="190"/>
        <v>402.28574255090052</v>
      </c>
    </row>
    <row r="824" spans="1:6" ht="12.75" customHeight="1" x14ac:dyDescent="0.2">
      <c r="A824" s="53">
        <v>37221</v>
      </c>
      <c r="B824" s="85" t="s">
        <v>1628</v>
      </c>
      <c r="C824" s="50" t="s">
        <v>1629</v>
      </c>
      <c r="D824" s="310">
        <v>4528026.24</v>
      </c>
      <c r="E824" s="242">
        <v>5296263.7</v>
      </c>
      <c r="F824" s="52">
        <f t="shared" si="190"/>
        <v>116.96627667952737</v>
      </c>
    </row>
    <row r="825" spans="1:6" ht="12.75" customHeight="1" x14ac:dyDescent="0.2">
      <c r="A825" s="53" t="s">
        <v>1630</v>
      </c>
      <c r="B825" s="85" t="s">
        <v>1607</v>
      </c>
      <c r="C825" s="50" t="s">
        <v>1630</v>
      </c>
      <c r="D825" s="310">
        <v>51214.79</v>
      </c>
      <c r="E825" s="242">
        <v>0</v>
      </c>
      <c r="F825" s="52">
        <f t="shared" si="190"/>
        <v>0</v>
      </c>
    </row>
    <row r="826" spans="1:6" ht="12.75" customHeight="1" x14ac:dyDescent="0.2">
      <c r="A826" s="53" t="s">
        <v>1631</v>
      </c>
      <c r="B826" s="85" t="s">
        <v>1632</v>
      </c>
      <c r="C826" s="50" t="s">
        <v>1631</v>
      </c>
      <c r="D826" s="310">
        <v>0</v>
      </c>
      <c r="E826" s="242">
        <v>0</v>
      </c>
      <c r="F826" s="52" t="str">
        <f t="shared" si="190"/>
        <v>-</v>
      </c>
    </row>
    <row r="827" spans="1:6" ht="12.75" customHeight="1" x14ac:dyDescent="0.2">
      <c r="A827" s="53" t="s">
        <v>1633</v>
      </c>
      <c r="B827" s="85" t="s">
        <v>1634</v>
      </c>
      <c r="C827" s="50" t="s">
        <v>1633</v>
      </c>
      <c r="D827" s="310">
        <v>128</v>
      </c>
      <c r="E827" s="242">
        <v>0</v>
      </c>
      <c r="F827" s="52">
        <f t="shared" si="190"/>
        <v>0</v>
      </c>
    </row>
    <row r="828" spans="1:6" ht="12.75" customHeight="1" x14ac:dyDescent="0.2">
      <c r="A828" s="53" t="s">
        <v>1635</v>
      </c>
      <c r="B828" s="85" t="s">
        <v>1636</v>
      </c>
      <c r="C828" s="50" t="s">
        <v>1635</v>
      </c>
      <c r="D828" s="310">
        <v>188773.22</v>
      </c>
      <c r="E828" s="242">
        <v>211608.24</v>
      </c>
      <c r="F828" s="52">
        <f t="shared" si="190"/>
        <v>112.09653572683666</v>
      </c>
    </row>
    <row r="829" spans="1:6" ht="12.75" customHeight="1" x14ac:dyDescent="0.2">
      <c r="A829" s="53">
        <v>38117</v>
      </c>
      <c r="B829" s="85" t="s">
        <v>1637</v>
      </c>
      <c r="C829" s="50" t="s">
        <v>1638</v>
      </c>
      <c r="D829" s="310">
        <v>69.75</v>
      </c>
      <c r="E829" s="242">
        <v>0</v>
      </c>
      <c r="F829" s="52">
        <f t="shared" si="190"/>
        <v>0</v>
      </c>
    </row>
    <row r="830" spans="1:6" ht="12.75" customHeight="1" x14ac:dyDescent="0.2">
      <c r="A830" s="53">
        <v>38612</v>
      </c>
      <c r="B830" s="85" t="s">
        <v>1639</v>
      </c>
      <c r="C830" s="50" t="s">
        <v>1640</v>
      </c>
      <c r="D830" s="310">
        <v>59725.27</v>
      </c>
      <c r="E830" s="242">
        <v>59000</v>
      </c>
      <c r="F830" s="52">
        <f t="shared" si="190"/>
        <v>98.785656389665562</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310">
        <v>1975.93</v>
      </c>
      <c r="E846" s="242">
        <v>5987.26</v>
      </c>
      <c r="F846" s="52">
        <f t="shared" si="190"/>
        <v>303.00972200432199</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135651.99</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310">
        <v>1291547.54</v>
      </c>
      <c r="E858" s="242">
        <v>1277011.81</v>
      </c>
      <c r="F858" s="52">
        <f t="shared" si="190"/>
        <v>98.874549364245624</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194622.23</v>
      </c>
      <c r="E886" s="242">
        <v>5468401.8799999999</v>
      </c>
      <c r="F886" s="52">
        <f t="shared" si="190"/>
        <v>2809.7519384090911</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1749133.19</v>
      </c>
      <c r="E925" s="242">
        <v>3228293.91</v>
      </c>
      <c r="F925" s="52">
        <f t="shared" si="190"/>
        <v>184.56535662673008</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221204.64</v>
      </c>
      <c r="E947" s="242">
        <v>221204.63</v>
      </c>
      <c r="F947" s="52">
        <f t="shared" si="190"/>
        <v>99.999995479299159</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310">
        <v>7191847.1600000001</v>
      </c>
      <c r="E954" s="242">
        <v>997802.4</v>
      </c>
      <c r="F954" s="52">
        <f t="shared" si="190"/>
        <v>13.874076823401236</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525601.41</v>
      </c>
      <c r="E969" s="242">
        <v>528255.86</v>
      </c>
      <c r="F969" s="52">
        <f t="shared" si="190"/>
        <v>100.50503098916724</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50" t="s">
        <v>1945</v>
      </c>
      <c r="B983" s="351"/>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8"/>
      <c r="E994" s="349"/>
      <c r="F994" s="71"/>
    </row>
    <row r="995" spans="1:6" ht="15" customHeight="1" x14ac:dyDescent="0.2">
      <c r="A995" s="188"/>
      <c r="B995" s="211"/>
      <c r="C995" s="221"/>
      <c r="D995" s="348"/>
      <c r="E995" s="349"/>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54 D128:E128 E126:E127 D133:E137 E129:E132 D139:E148 E138 D151:E153 E149:E150 D58:E59 E55:E57 D62:E62 E60:E61 D65:E68 E63:E64 D71:E74 E69:E70 D77:E83 E75:E76 D91:E91 E84:E90 D98:E125 E92:E97 D159:E159 E154:E158 D163:E164 E160:E162 D169:E169 E165:E168 D177:E177 E170:E176 D188:E188 E178:E187 D196:E203 E189:E195 D206:E210 E204:E205 D215:E216 E211:E214 D219:E219 E217:E218 D224:E228 E220:E223 D231:E231 E229:E230 D236:E236 E232:E235 D240:E240 E237:E239 D247:E247 E245:E246 D279:E291 E274:E278 D297:E312 E292:E296 D244:E244 E241:E243 D252:E273 E248:E251 D314:E317 E313 D326:E364 E318:E325 D369:E369 E365:E368 D378:E383 E370:E377 D388:E391 E384:E387 D407:E408 E403:E406 D412:E605 E409:E411 D639:E648 E637:E638 D652:E652 E649:E651 D727:E738 E653:E726 D743:E758 E739:E742 D775:E789 E759:E774 D800:E815 E790:E799 D831:E845 E816:E830 D847:E857 E846 D859:E953 E858 D955:E982 E954 D607:E636 E606 D394:E402 E392:E393">
    <cfRule type="cellIs" dxfId="104" priority="60" operator="lessThan">
      <formula>-0.001</formula>
    </cfRule>
  </conditionalFormatting>
  <conditionalFormatting sqref="D126:D127">
    <cfRule type="cellIs" dxfId="103" priority="56" operator="lessThan">
      <formula>-0.001</formula>
    </cfRule>
  </conditionalFormatting>
  <conditionalFormatting sqref="D129:D132">
    <cfRule type="cellIs" dxfId="102" priority="55" operator="lessThan">
      <formula>-0.001</formula>
    </cfRule>
  </conditionalFormatting>
  <conditionalFormatting sqref="D138">
    <cfRule type="cellIs" dxfId="101" priority="54" operator="lessThan">
      <formula>-0.001</formula>
    </cfRule>
  </conditionalFormatting>
  <conditionalFormatting sqref="D149:D150">
    <cfRule type="cellIs" dxfId="100" priority="53" operator="lessThan">
      <formula>-0.001</formula>
    </cfRule>
  </conditionalFormatting>
  <conditionalFormatting sqref="D55:D57">
    <cfRule type="cellIs" dxfId="99" priority="52" operator="lessThan">
      <formula>-0.001</formula>
    </cfRule>
  </conditionalFormatting>
  <conditionalFormatting sqref="D60:D61">
    <cfRule type="cellIs" dxfId="98" priority="51" operator="lessThan">
      <formula>-0.001</formula>
    </cfRule>
  </conditionalFormatting>
  <conditionalFormatting sqref="D63:D64">
    <cfRule type="cellIs" dxfId="97" priority="50" operator="lessThan">
      <formula>-0.001</formula>
    </cfRule>
  </conditionalFormatting>
  <conditionalFormatting sqref="D69:D70">
    <cfRule type="cellIs" dxfId="96" priority="49" operator="lessThan">
      <formula>-0.001</formula>
    </cfRule>
  </conditionalFormatting>
  <conditionalFormatting sqref="D75:D76">
    <cfRule type="cellIs" dxfId="95" priority="48" operator="lessThan">
      <formula>-0.001</formula>
    </cfRule>
  </conditionalFormatting>
  <conditionalFormatting sqref="D84:D90">
    <cfRule type="cellIs" dxfId="94" priority="47" operator="lessThan">
      <formula>-0.001</formula>
    </cfRule>
  </conditionalFormatting>
  <conditionalFormatting sqref="D92:D97">
    <cfRule type="cellIs" dxfId="93" priority="46" operator="lessThan">
      <formula>-0.001</formula>
    </cfRule>
  </conditionalFormatting>
  <conditionalFormatting sqref="D154:D158">
    <cfRule type="cellIs" dxfId="92" priority="45" operator="lessThan">
      <formula>-0.001</formula>
    </cfRule>
  </conditionalFormatting>
  <conditionalFormatting sqref="D160:D162">
    <cfRule type="cellIs" dxfId="91" priority="44" operator="lessThan">
      <formula>-0.001</formula>
    </cfRule>
  </conditionalFormatting>
  <conditionalFormatting sqref="D165:D168">
    <cfRule type="cellIs" dxfId="90" priority="43" operator="lessThan">
      <formula>-0.001</formula>
    </cfRule>
  </conditionalFormatting>
  <conditionalFormatting sqref="D170:D176">
    <cfRule type="cellIs" dxfId="89" priority="42" operator="lessThan">
      <formula>-0.001</formula>
    </cfRule>
  </conditionalFormatting>
  <conditionalFormatting sqref="D178:D187">
    <cfRule type="cellIs" dxfId="88" priority="41" operator="lessThan">
      <formula>-0.001</formula>
    </cfRule>
  </conditionalFormatting>
  <conditionalFormatting sqref="D189:D195">
    <cfRule type="cellIs" dxfId="87" priority="40" operator="lessThan">
      <formula>-0.001</formula>
    </cfRule>
  </conditionalFormatting>
  <conditionalFormatting sqref="D204:D205">
    <cfRule type="cellIs" dxfId="86" priority="39" operator="lessThan">
      <formula>-0.001</formula>
    </cfRule>
  </conditionalFormatting>
  <conditionalFormatting sqref="D211:D214">
    <cfRule type="cellIs" dxfId="85" priority="38" operator="lessThan">
      <formula>-0.001</formula>
    </cfRule>
  </conditionalFormatting>
  <conditionalFormatting sqref="D217:D218">
    <cfRule type="cellIs" dxfId="84" priority="37" operator="lessThan">
      <formula>-0.001</formula>
    </cfRule>
  </conditionalFormatting>
  <conditionalFormatting sqref="D220:D223">
    <cfRule type="cellIs" dxfId="83" priority="36" operator="lessThan">
      <formula>-0.001</formula>
    </cfRule>
  </conditionalFormatting>
  <conditionalFormatting sqref="D229:D230">
    <cfRule type="cellIs" dxfId="82" priority="35" operator="lessThan">
      <formula>-0.001</formula>
    </cfRule>
  </conditionalFormatting>
  <conditionalFormatting sqref="D232:D235">
    <cfRule type="cellIs" dxfId="81" priority="34" operator="lessThan">
      <formula>-0.001</formula>
    </cfRule>
  </conditionalFormatting>
  <conditionalFormatting sqref="D237:D239">
    <cfRule type="cellIs" dxfId="80" priority="33" operator="lessThan">
      <formula>-0.001</formula>
    </cfRule>
  </conditionalFormatting>
  <conditionalFormatting sqref="D245:D246">
    <cfRule type="cellIs" dxfId="79" priority="32" operator="lessThan">
      <formula>-0.001</formula>
    </cfRule>
  </conditionalFormatting>
  <conditionalFormatting sqref="D274:D278">
    <cfRule type="cellIs" dxfId="78" priority="31" operator="lessThan">
      <formula>-0.001</formula>
    </cfRule>
  </conditionalFormatting>
  <conditionalFormatting sqref="D292:D296">
    <cfRule type="cellIs" dxfId="77" priority="30" operator="lessThan">
      <formula>-0.001</formula>
    </cfRule>
  </conditionalFormatting>
  <conditionalFormatting sqref="D241:D243">
    <cfRule type="cellIs" dxfId="76" priority="29" operator="lessThan">
      <formula>-0.001</formula>
    </cfRule>
  </conditionalFormatting>
  <conditionalFormatting sqref="D248:D251">
    <cfRule type="cellIs" dxfId="75" priority="28" operator="lessThan">
      <formula>-0.001</formula>
    </cfRule>
  </conditionalFormatting>
  <conditionalFormatting sqref="D313">
    <cfRule type="cellIs" dxfId="74" priority="27" operator="lessThan">
      <formula>-0.001</formula>
    </cfRule>
  </conditionalFormatting>
  <conditionalFormatting sqref="D318:D325">
    <cfRule type="cellIs" dxfId="73" priority="26" operator="lessThan">
      <formula>-0.001</formula>
    </cfRule>
  </conditionalFormatting>
  <conditionalFormatting sqref="D365:D368">
    <cfRule type="cellIs" dxfId="72" priority="25" operator="lessThan">
      <formula>-0.001</formula>
    </cfRule>
  </conditionalFormatting>
  <conditionalFormatting sqref="D370:D377">
    <cfRule type="cellIs" dxfId="71" priority="24" operator="lessThan">
      <formula>-0.001</formula>
    </cfRule>
  </conditionalFormatting>
  <conditionalFormatting sqref="D384:D387">
    <cfRule type="cellIs" dxfId="70" priority="23" operator="lessThan">
      <formula>-0.001</formula>
    </cfRule>
  </conditionalFormatting>
  <conditionalFormatting sqref="D403:D406">
    <cfRule type="cellIs" dxfId="69" priority="22" operator="lessThan">
      <formula>-0.001</formula>
    </cfRule>
  </conditionalFormatting>
  <conditionalFormatting sqref="D409:D411">
    <cfRule type="cellIs" dxfId="68" priority="21" operator="lessThan">
      <formula>-0.001</formula>
    </cfRule>
  </conditionalFormatting>
  <conditionalFormatting sqref="D637:D638">
    <cfRule type="cellIs" dxfId="67" priority="20" operator="lessThan">
      <formula>-0.001</formula>
    </cfRule>
  </conditionalFormatting>
  <conditionalFormatting sqref="D649:D651">
    <cfRule type="cellIs" dxfId="66" priority="19" operator="lessThan">
      <formula>-0.001</formula>
    </cfRule>
  </conditionalFormatting>
  <conditionalFormatting sqref="D679:D693 D700:D709">
    <cfRule type="cellIs" dxfId="65" priority="18" operator="lessThan">
      <formula>-0.001</formula>
    </cfRule>
  </conditionalFormatting>
  <conditionalFormatting sqref="D713:D715">
    <cfRule type="cellIs" dxfId="64" priority="17" operator="lessThan">
      <formula>-0.001</formula>
    </cfRule>
  </conditionalFormatting>
  <conditionalFormatting sqref="D740:D742">
    <cfRule type="cellIs" dxfId="63" priority="16" operator="lessThan">
      <formula>-0.001</formula>
    </cfRule>
  </conditionalFormatting>
  <conditionalFormatting sqref="D772:D774">
    <cfRule type="cellIs" dxfId="62" priority="15" operator="lessThan">
      <formula>-0.001</formula>
    </cfRule>
  </conditionalFormatting>
  <conditionalFormatting sqref="D790:D799">
    <cfRule type="cellIs" dxfId="61" priority="14" operator="lessThan">
      <formula>-0.001</formula>
    </cfRule>
  </conditionalFormatting>
  <conditionalFormatting sqref="D846">
    <cfRule type="cellIs" dxfId="60" priority="12" operator="lessThan">
      <formula>-0.001</formula>
    </cfRule>
  </conditionalFormatting>
  <conditionalFormatting sqref="D858">
    <cfRule type="cellIs" dxfId="59" priority="11" operator="lessThan">
      <formula>-0.001</formula>
    </cfRule>
  </conditionalFormatting>
  <conditionalFormatting sqref="D954">
    <cfRule type="cellIs" dxfId="58" priority="10" operator="lessThan">
      <formula>-0.001</formula>
    </cfRule>
  </conditionalFormatting>
  <conditionalFormatting sqref="D606">
    <cfRule type="cellIs" dxfId="57" priority="9" operator="lessThan">
      <formula>-0.001</formula>
    </cfRule>
  </conditionalFormatting>
  <conditionalFormatting sqref="D653:D678">
    <cfRule type="cellIs" dxfId="56" priority="8" operator="lessThan">
      <formula>-0.001</formula>
    </cfRule>
  </conditionalFormatting>
  <conditionalFormatting sqref="D694:D699">
    <cfRule type="cellIs" dxfId="55" priority="7" operator="lessThan">
      <formula>-0.001</formula>
    </cfRule>
  </conditionalFormatting>
  <conditionalFormatting sqref="D710:D712">
    <cfRule type="cellIs" dxfId="54" priority="6" operator="lessThan">
      <formula>-0.001</formula>
    </cfRule>
  </conditionalFormatting>
  <conditionalFormatting sqref="D716:D726">
    <cfRule type="cellIs" dxfId="53" priority="5" operator="lessThan">
      <formula>-0.001</formula>
    </cfRule>
  </conditionalFormatting>
  <conditionalFormatting sqref="D739">
    <cfRule type="cellIs" dxfId="52" priority="4" operator="lessThan">
      <formula>-0.001</formula>
    </cfRule>
  </conditionalFormatting>
  <conditionalFormatting sqref="D759:D771">
    <cfRule type="cellIs" dxfId="51" priority="3" operator="lessThan">
      <formula>-0.001</formula>
    </cfRule>
  </conditionalFormatting>
  <conditionalFormatting sqref="D816:D830">
    <cfRule type="cellIs" dxfId="50" priority="2" operator="lessThan">
      <formula>-0.001</formula>
    </cfRule>
  </conditionalFormatting>
  <conditionalFormatting sqref="D392:D393">
    <cfRule type="cellIs" dxfId="49"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1" workbookViewId="0">
      <selection activeCell="J294" sqref="J29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6" t="s">
        <v>32</v>
      </c>
      <c r="B2" s="357"/>
      <c r="C2" s="357"/>
      <c r="D2" s="357"/>
      <c r="E2" s="357"/>
      <c r="F2" s="357"/>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9" t="s">
        <v>1969</v>
      </c>
      <c r="B5" s="360"/>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338515360.94999999</v>
      </c>
      <c r="E6" s="229">
        <f t="shared" si="0"/>
        <v>263868785.58999997</v>
      </c>
      <c r="F6" s="230">
        <f t="shared" ref="F6:F260" si="1">IF(D6&gt;0,IF(E6/D6&gt;=100,"&gt;&gt;100",E6/D6*100),"-")</f>
        <v>77.948836605076366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252563008.35999998</v>
      </c>
      <c r="E7" s="104">
        <f t="shared" si="2"/>
        <v>174989514.35999998</v>
      </c>
      <c r="F7" s="93">
        <f t="shared" si="1"/>
        <v>69.285488597986699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27174167.960000001</v>
      </c>
      <c r="E8" s="104">
        <f>E9+E10-E11</f>
        <v>30985315.119999997</v>
      </c>
      <c r="F8" s="93">
        <f t="shared" si="1"/>
        <v>114.02488998231686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23295610.399999999</v>
      </c>
      <c r="E9" s="247">
        <v>23578880.43</v>
      </c>
      <c r="F9" s="93">
        <f t="shared" si="1"/>
        <v>101.21598028614009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15035407.27</v>
      </c>
      <c r="E10" s="247">
        <v>19065161.07</v>
      </c>
      <c r="F10" s="93">
        <f t="shared" si="1"/>
        <v>126.80176018936666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11156849.710000001</v>
      </c>
      <c r="E11" s="247">
        <v>11658726.380000001</v>
      </c>
      <c r="F11" s="93">
        <f t="shared" si="1"/>
        <v>104.49837259661356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216241042.82999998</v>
      </c>
      <c r="E12" s="104">
        <f t="shared" si="3"/>
        <v>134215678.25999999</v>
      </c>
      <c r="F12" s="93">
        <f t="shared" si="1"/>
        <v>62.067624398905139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186961479.11999997</v>
      </c>
      <c r="E13" s="104">
        <f t="shared" si="4"/>
        <v>114297641.25</v>
      </c>
      <c r="F13" s="93">
        <f t="shared" si="1"/>
        <v>61.13432659389629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196272.69</v>
      </c>
      <c r="E14" s="247">
        <v>163624.69</v>
      </c>
      <c r="F14" s="93">
        <f t="shared" si="1"/>
        <v>83.365999620222254</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215787522.66999999</v>
      </c>
      <c r="E15" s="247">
        <v>140428285.41</v>
      </c>
      <c r="F15" s="93">
        <f t="shared" si="1"/>
        <v>65.077110887803485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540826.97</v>
      </c>
      <c r="E16" s="247">
        <v>416679.09</v>
      </c>
      <c r="F16" s="93">
        <f t="shared" si="1"/>
        <v>77.044806031030603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27819280.219999999</v>
      </c>
      <c r="E17" s="247">
        <v>25663018.43</v>
      </c>
      <c r="F17" s="93">
        <f t="shared" si="1"/>
        <v>92.249038174431959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57382423.43</v>
      </c>
      <c r="E18" s="247">
        <v>52373966.369999997</v>
      </c>
      <c r="F18" s="93">
        <f t="shared" si="1"/>
        <v>91.271792370167589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21431872.440000005</v>
      </c>
      <c r="E19" s="104">
        <f t="shared" si="5"/>
        <v>10615077.819999993</v>
      </c>
      <c r="F19" s="93">
        <f t="shared" si="1"/>
        <v>49.529399961284902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17572652.739999998</v>
      </c>
      <c r="E20" s="247">
        <v>15824371.810000001</v>
      </c>
      <c r="F20" s="93">
        <f t="shared" si="1"/>
        <v>90.051126851096029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1398851.76</v>
      </c>
      <c r="E21" s="247">
        <v>1355389.06</v>
      </c>
      <c r="F21" s="93">
        <f t="shared" si="1"/>
        <v>96.892973133908058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5357707.46</v>
      </c>
      <c r="E22" s="247">
        <v>4561296.46</v>
      </c>
      <c r="F22" s="93">
        <f t="shared" si="1"/>
        <v>85.135227969315082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36701932.75</v>
      </c>
      <c r="E23" s="247">
        <v>14165058.67</v>
      </c>
      <c r="F23" s="93">
        <f t="shared" si="1"/>
        <v>38.594857569183468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12341765.01</v>
      </c>
      <c r="E24" s="247">
        <v>2216587.9700000002</v>
      </c>
      <c r="F24" s="93">
        <f t="shared" si="1"/>
        <v>17.960056508967675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1227197.73</v>
      </c>
      <c r="E25" s="247">
        <v>1249717.48</v>
      </c>
      <c r="F25" s="93">
        <f t="shared" si="1"/>
        <v>101.83505473074823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11236453.17</v>
      </c>
      <c r="E26" s="247">
        <v>9044642.5700000003</v>
      </c>
      <c r="F26" s="93">
        <f t="shared" si="1"/>
        <v>80.49375041359248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64404688.18</v>
      </c>
      <c r="E28" s="247">
        <v>37801986.200000003</v>
      </c>
      <c r="F28" s="93">
        <f t="shared" si="1"/>
        <v>58.694463506057147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2438873.5300000003</v>
      </c>
      <c r="E29" s="104">
        <f t="shared" si="6"/>
        <v>4283249.6300000008</v>
      </c>
      <c r="F29" s="93">
        <f t="shared" si="1"/>
        <v>175.62409765462502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7266705.2400000002</v>
      </c>
      <c r="E30" s="247">
        <v>9285595.5099999998</v>
      </c>
      <c r="F30" s="93">
        <f t="shared" si="1"/>
        <v>127.78274614589982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373918.47</v>
      </c>
      <c r="E32" s="247">
        <v>373918.47</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5201750.18</v>
      </c>
      <c r="E34" s="247">
        <v>5376264.3499999996</v>
      </c>
      <c r="F34" s="93">
        <f t="shared" si="1"/>
        <v>103.35491255752693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3981738.4299999997</v>
      </c>
      <c r="E35" s="104">
        <f t="shared" si="7"/>
        <v>4146638.73</v>
      </c>
      <c r="F35" s="93">
        <f t="shared" si="1"/>
        <v>104.14141468353561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2798968.04</v>
      </c>
      <c r="E36" s="247">
        <v>2928184.03</v>
      </c>
      <c r="F36" s="93">
        <f t="shared" si="1"/>
        <v>104.61655825123319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534324.25</v>
      </c>
      <c r="E37" s="247">
        <v>501272.67</v>
      </c>
      <c r="F37" s="93">
        <f t="shared" si="1"/>
        <v>93.814321547262736</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2041267.89</v>
      </c>
      <c r="E38" s="247">
        <v>2178618.81</v>
      </c>
      <c r="F38" s="93">
        <f t="shared" si="1"/>
        <v>106.72870624541105</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582.32000000000005</v>
      </c>
      <c r="E39" s="247">
        <v>582.32000000000005</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1393404.07</v>
      </c>
      <c r="E40" s="247">
        <v>1462019.1</v>
      </c>
      <c r="F40" s="93">
        <f t="shared" si="1"/>
        <v>104.92427368896662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406.80999999999995</v>
      </c>
      <c r="E41" s="104">
        <f t="shared" si="8"/>
        <v>406.80999999999995</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2324.02</v>
      </c>
      <c r="E42" s="247">
        <v>2324.02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1917.21</v>
      </c>
      <c r="E44" s="247">
        <v>1917.21</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1426672.5</v>
      </c>
      <c r="E45" s="104">
        <f t="shared" si="9"/>
        <v>872664.02</v>
      </c>
      <c r="F45" s="93">
        <f t="shared" si="1"/>
        <v>61.16778868310702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4924472.13</v>
      </c>
      <c r="E47" s="247">
        <v>3038744.95</v>
      </c>
      <c r="F47" s="93">
        <f t="shared" si="1"/>
        <v>61.707018940931647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120435</v>
      </c>
      <c r="E48" s="247">
        <v>120435</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400356.45</v>
      </c>
      <c r="E49" s="247">
        <v>433946.02</v>
      </c>
      <c r="F49" s="93">
        <f t="shared" si="1"/>
        <v>108.38991603607235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4018591.08</v>
      </c>
      <c r="E50" s="247">
        <v>2720461.95</v>
      </c>
      <c r="F50" s="93">
        <f t="shared" si="1"/>
        <v>67.696909086853395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597.25</v>
      </c>
      <c r="E51" s="247">
        <v>597.25</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41751.030000000261</v>
      </c>
      <c r="E52" s="104">
        <f t="shared" si="10"/>
        <v>409.00999999977648</v>
      </c>
      <c r="F52" s="93">
        <f t="shared" si="1"/>
        <v>0.97964050228167776</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109731.09</v>
      </c>
      <c r="E53" s="247">
        <v>70518.679999999993</v>
      </c>
      <c r="F53" s="93">
        <f t="shared" si="1"/>
        <v>64.264995453886399</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6452965.9900000002</v>
      </c>
      <c r="E54" s="247">
        <v>4478609.84</v>
      </c>
      <c r="F54" s="93">
        <f t="shared" si="1"/>
        <v>69.403896548352947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6520946.0499999998</v>
      </c>
      <c r="E55" s="247">
        <v>4548719.51</v>
      </c>
      <c r="F55" s="93">
        <f t="shared" si="1"/>
        <v>69.755515152590476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5103948.1700000009</v>
      </c>
      <c r="E56" s="104">
        <f t="shared" si="11"/>
        <v>8582199.7800000012</v>
      </c>
      <c r="F56" s="93">
        <f t="shared" si="1"/>
        <v>168.14825492242409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4389867.55</v>
      </c>
      <c r="E57" s="247">
        <v>7909584.8600000003</v>
      </c>
      <c r="F57" s="93">
        <f t="shared" si="1"/>
        <v>180.1782119827283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520059.44</v>
      </c>
      <c r="E58" s="247">
        <v>512202.52</v>
      </c>
      <c r="F58" s="93">
        <f t="shared" si="1"/>
        <v>98.489226539181757</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158673.65</v>
      </c>
      <c r="E61" s="247">
        <v>160412.4</v>
      </c>
      <c r="F61" s="93">
        <f t="shared" si="1"/>
        <v>101.09580261120861</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35347.53</v>
      </c>
      <c r="E62" s="247">
        <v>0</v>
      </c>
      <c r="F62" s="93">
        <f t="shared" si="1"/>
        <v>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4001501.12</v>
      </c>
      <c r="E63" s="104">
        <f t="shared" si="12"/>
        <v>1205314.94</v>
      </c>
      <c r="F63" s="93">
        <f t="shared" si="1"/>
        <v>30.121569477406517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3322688.84</v>
      </c>
      <c r="E64" s="247">
        <v>586950.88</v>
      </c>
      <c r="F64" s="93">
        <f t="shared" si="1"/>
        <v>17.664936690249938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678812.28</v>
      </c>
      <c r="E67" s="247">
        <v>618364.06000000006</v>
      </c>
      <c r="F67" s="93">
        <f t="shared" si="1"/>
        <v>91.095001993776549</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85952352.590000004</v>
      </c>
      <c r="E68" s="104">
        <f t="shared" si="13"/>
        <v>88879271.229999989</v>
      </c>
      <c r="F68" s="93">
        <f t="shared" si="1"/>
        <v>103.40528042782218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32956077.73</v>
      </c>
      <c r="E69" s="104">
        <f t="shared" si="14"/>
        <v>40286484.75</v>
      </c>
      <c r="F69" s="93">
        <f t="shared" si="1"/>
        <v>122.24295949310471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32934527.73</v>
      </c>
      <c r="E70" s="104">
        <f t="shared" si="15"/>
        <v>40269408.530000001</v>
      </c>
      <c r="F70" s="93">
        <f t="shared" si="1"/>
        <v>122.27109755491854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7555.98</v>
      </c>
      <c r="E71" s="247">
        <v>74963.009999999995</v>
      </c>
      <c r="F71" s="93">
        <f t="shared" si="1"/>
        <v>992.10175251919668</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32924862.760000002</v>
      </c>
      <c r="E72" s="247">
        <v>40194262.57</v>
      </c>
      <c r="F72" s="93">
        <f t="shared" si="1"/>
        <v>122.07875508240996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2108.9899999999998</v>
      </c>
      <c r="E74" s="247">
        <v>182.95</v>
      </c>
      <c r="F74" s="93">
        <f t="shared" si="1"/>
        <v>8.6747684910786695</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35</v>
      </c>
      <c r="E75" s="247">
        <v>35</v>
      </c>
      <c r="F75" s="93">
        <f t="shared" si="1"/>
        <v>100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21515</v>
      </c>
      <c r="E76" s="247">
        <v>17041.22</v>
      </c>
      <c r="F76" s="93">
        <f t="shared" si="1"/>
        <v>79.206228212874734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2556513.4500000002</v>
      </c>
      <c r="E78" s="104">
        <f>E79+SUM(E82:E84)-E85+E86</f>
        <v>1565052.2</v>
      </c>
      <c r="F78" s="93">
        <f t="shared" si="1"/>
        <v>61.218226722022514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902392.65</v>
      </c>
      <c r="E79" s="104">
        <f t="shared" si="16"/>
        <v>716700.74</v>
      </c>
      <c r="F79" s="93">
        <f t="shared" si="1"/>
        <v>79.422271446913925</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902392.65</v>
      </c>
      <c r="E80" s="247">
        <v>716700.74</v>
      </c>
      <c r="F80" s="93">
        <f t="shared" si="1"/>
        <v>79.422271446913925</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514553.06</v>
      </c>
      <c r="E82" s="247">
        <v>0</v>
      </c>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18131.080000000002</v>
      </c>
      <c r="E83" s="247">
        <v>22720.5</v>
      </c>
      <c r="F83" s="93">
        <f t="shared" si="1"/>
        <v>125.31244691435919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37417.21</v>
      </c>
      <c r="E84" s="247">
        <v>24584.34</v>
      </c>
      <c r="F84" s="93">
        <f t="shared" si="1"/>
        <v>65.703295355265666</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3458.1</v>
      </c>
      <c r="E85" s="247">
        <v>3432.3</v>
      </c>
      <c r="F85" s="93">
        <f t="shared" si="1"/>
        <v>99.253925566062293</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1087477.55</v>
      </c>
      <c r="E86" s="247">
        <v>804478.92</v>
      </c>
      <c r="F86" s="93">
        <f t="shared" si="1"/>
        <v>73.976600252575338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11878936.960000001</v>
      </c>
      <c r="E87" s="104">
        <f t="shared" si="17"/>
        <v>14464368.42</v>
      </c>
      <c r="F87" s="93">
        <f t="shared" si="1"/>
        <v>121.76483862744564</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13728115.860000001</v>
      </c>
      <c r="E88" s="104">
        <f t="shared" si="18"/>
        <v>16227860.220000001</v>
      </c>
      <c r="F88" s="93">
        <f t="shared" si="1"/>
        <v>118.20893985374626</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67782.880000000005</v>
      </c>
      <c r="E89" s="247">
        <v>12401.96</v>
      </c>
      <c r="F89" s="93">
        <f t="shared" si="1"/>
        <v>18.296596426708334</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13660332.98</v>
      </c>
      <c r="E98" s="247">
        <v>16215458.26</v>
      </c>
      <c r="F98" s="93">
        <f t="shared" si="1"/>
        <v>118.70470715275346</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1849178.9</v>
      </c>
      <c r="E117" s="247">
        <v>1763491.8</v>
      </c>
      <c r="F117" s="93">
        <f t="shared" si="1"/>
        <v>95.366208212737021</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43853.069999999992</v>
      </c>
      <c r="E118" s="104">
        <f t="shared" si="20"/>
        <v>43853.07</v>
      </c>
      <c r="F118" s="93">
        <f t="shared" si="1"/>
        <v>100.00000000000003</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135551.35999999999</v>
      </c>
      <c r="E119" s="104">
        <f t="shared" si="21"/>
        <v>44666.8</v>
      </c>
      <c r="F119" s="93">
        <f t="shared" si="1"/>
        <v>32.95193792227537</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135551.35999999999</v>
      </c>
      <c r="E123" s="247">
        <v>44666.8</v>
      </c>
      <c r="F123" s="93">
        <f t="shared" si="1"/>
        <v>32.95193792227537</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91698.29</v>
      </c>
      <c r="E133" s="247">
        <v>813.73</v>
      </c>
      <c r="F133" s="93">
        <f t="shared" si="1"/>
        <v>0.88739931791530691</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17961817.630000003</v>
      </c>
      <c r="E134" s="104">
        <f t="shared" si="23"/>
        <v>17924024.699999999</v>
      </c>
      <c r="F134" s="93">
        <f t="shared" si="1"/>
        <v>99.789592953349654</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17961817.630000003</v>
      </c>
      <c r="E135" s="104">
        <f t="shared" si="24"/>
        <v>17924024.699999999</v>
      </c>
      <c r="F135" s="93">
        <f t="shared" si="1"/>
        <v>99.789592953349654</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1267.4100000000001</v>
      </c>
      <c r="E136" s="247">
        <v>996.5</v>
      </c>
      <c r="F136" s="93">
        <f t="shared" si="1"/>
        <v>78.62491222256412</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67734.8</v>
      </c>
      <c r="E138" s="247">
        <v>67734.8</v>
      </c>
      <c r="F138" s="93">
        <f t="shared" si="1"/>
        <v>100</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13793633.59</v>
      </c>
      <c r="E139" s="247">
        <v>13793633.59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4099181.83</v>
      </c>
      <c r="E141" s="247">
        <v>4061659.81</v>
      </c>
      <c r="F141" s="93">
        <f t="shared" si="1"/>
        <v>99.084646118271849</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14680615.5</v>
      </c>
      <c r="E146" s="104">
        <f t="shared" si="26"/>
        <v>7919370.9399999976</v>
      </c>
      <c r="F146" s="93">
        <f t="shared" si="1"/>
        <v>53.944406758694811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80369.05</v>
      </c>
      <c r="E147" s="247">
        <v>113408.53</v>
      </c>
      <c r="F147" s="93">
        <f t="shared" si="1"/>
        <v>141.10970578848449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1.94</v>
      </c>
      <c r="E148" s="247">
        <v>1017.57</v>
      </c>
      <c r="F148" s="93" t="str">
        <f t="shared" si="1"/>
        <v>&gt;&gt;100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1710591</v>
      </c>
      <c r="E149" s="104">
        <f t="shared" si="27"/>
        <v>456039.52</v>
      </c>
      <c r="F149" s="93">
        <f t="shared" si="1"/>
        <v>26.659763789240092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860314.62</v>
      </c>
      <c r="E151" s="247">
        <v>242058.08</v>
      </c>
      <c r="F151" s="93">
        <f t="shared" si="1"/>
        <v>28.13599517813611</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682440.87</v>
      </c>
      <c r="E152" s="247">
        <v>83807.289999999994</v>
      </c>
      <c r="F152" s="93">
        <f t="shared" si="1"/>
        <v>12.2805203621524</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310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36686.589999999997</v>
      </c>
      <c r="E155" s="247">
        <v>13968.28</v>
      </c>
      <c r="F155" s="93">
        <f t="shared" si="1"/>
        <v>38.074620726537958</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131148.92000000001</v>
      </c>
      <c r="E157" s="247">
        <v>115895.87</v>
      </c>
      <c r="F157" s="93">
        <f t="shared" si="1"/>
        <v>88.369671667902409</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2472071.58</v>
      </c>
      <c r="E158" s="247">
        <v>2113889.2999999998</v>
      </c>
      <c r="F158" s="93">
        <f t="shared" si="1"/>
        <v>85.510845118813265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1178634.46</v>
      </c>
      <c r="E159" s="247">
        <v>575723.78</v>
      </c>
      <c r="F159" s="93">
        <f t="shared" si="1"/>
        <v>48.846678044692503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1817280.43</v>
      </c>
      <c r="E160" s="247">
        <v>751911.44</v>
      </c>
      <c r="F160" s="93">
        <f t="shared" si="1"/>
        <v>41.375641732960275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9630029.5099999998</v>
      </c>
      <c r="E161" s="247">
        <v>5654406.0899999999</v>
      </c>
      <c r="F161" s="93">
        <f t="shared" si="1"/>
        <v>58.71639421383248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402055.8</v>
      </c>
      <c r="E162" s="247">
        <v>42384.44</v>
      </c>
      <c r="F162" s="93">
        <f t="shared" si="1"/>
        <v>10.541929752039394</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2610418.27</v>
      </c>
      <c r="E163" s="247">
        <v>1789409.73</v>
      </c>
      <c r="F163" s="93">
        <f t="shared" si="1"/>
        <v>68.548774369404029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41453.590000000004</v>
      </c>
      <c r="E164" s="104">
        <f t="shared" si="28"/>
        <v>19361.599999999999</v>
      </c>
      <c r="F164" s="93">
        <f t="shared" si="1"/>
        <v>46.706690542363148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296.94</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41156.65</v>
      </c>
      <c r="E166" s="247">
        <v>19361.599999999999</v>
      </c>
      <c r="F166" s="93">
        <f t="shared" si="1"/>
        <v>47.04367337963609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5833084.6600000001</v>
      </c>
      <c r="E170" s="104">
        <f t="shared" si="29"/>
        <v>6656755.5500000007</v>
      </c>
      <c r="F170" s="93">
        <f t="shared" si="1"/>
        <v>114.1206743603135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638599.47</v>
      </c>
      <c r="E171" s="247">
        <v>645988.18000000005</v>
      </c>
      <c r="F171" s="93">
        <f t="shared" si="1"/>
        <v>101.15701787225098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1014.39</v>
      </c>
      <c r="E172" s="247">
        <v>855.13</v>
      </c>
      <c r="F172" s="93">
        <f t="shared" si="1"/>
        <v>84.299924092311642</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5193470.8</v>
      </c>
      <c r="E173" s="247">
        <v>6009912.2400000002</v>
      </c>
      <c r="F173" s="93">
        <f t="shared" si="1"/>
        <v>115.72053586976941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4" t="s">
        <v>2268</v>
      </c>
      <c r="B174" s="355"/>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338515360.95000005</v>
      </c>
      <c r="E175" s="104">
        <f t="shared" si="30"/>
        <v>263868785.58999997</v>
      </c>
      <c r="F175" s="93">
        <f t="shared" si="1"/>
        <v>77.948836605076352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124919593.48</v>
      </c>
      <c r="E176" s="104">
        <f t="shared" si="31"/>
        <v>40642167.07</v>
      </c>
      <c r="F176" s="93">
        <f t="shared" si="1"/>
        <v>32.534661647379544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28394686.589999996</v>
      </c>
      <c r="E177" s="104">
        <f t="shared" si="32"/>
        <v>16736083.709999999</v>
      </c>
      <c r="F177" s="93">
        <f t="shared" si="1"/>
        <v>58.940899583283624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11683478.279999999</v>
      </c>
      <c r="E178" s="247">
        <v>9927826.2699999996</v>
      </c>
      <c r="F178" s="93">
        <f t="shared" si="1"/>
        <v>84.973207738954258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12757288.1</v>
      </c>
      <c r="E179" s="247">
        <v>3659424.02</v>
      </c>
      <c r="F179" s="93">
        <f t="shared" si="1"/>
        <v>28.684968085027414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504152.39999999997</v>
      </c>
      <c r="E180" s="104">
        <f t="shared" si="33"/>
        <v>507104.34</v>
      </c>
      <c r="F180" s="93">
        <f t="shared" si="1"/>
        <v>100.5855253292457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487306.3</v>
      </c>
      <c r="E182" s="247">
        <v>495994.13</v>
      </c>
      <c r="F182" s="93">
        <f t="shared" si="1"/>
        <v>101.78282735109315</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16846.099999999999</v>
      </c>
      <c r="E183" s="247">
        <v>11110.21</v>
      </c>
      <c r="F183" s="93">
        <f t="shared" si="1"/>
        <v>65.951229067855465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115817.04</v>
      </c>
      <c r="E184" s="247">
        <v>196580.52</v>
      </c>
      <c r="F184" s="93">
        <f t="shared" si="1"/>
        <v>169.73367649527219</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239023.97</v>
      </c>
      <c r="E186" s="247">
        <v>512115.36</v>
      </c>
      <c r="F186" s="93">
        <f t="shared" si="1"/>
        <v>214.25272118105977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3094926.8</v>
      </c>
      <c r="E188" s="247">
        <v>1933033.2</v>
      </c>
      <c r="F188" s="93">
        <f t="shared" si="1"/>
        <v>62.458123403758691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917223.25</v>
      </c>
      <c r="E189" s="247">
        <v>994578.78</v>
      </c>
      <c r="F189" s="93">
        <f t="shared" si="1"/>
        <v>108.43366432327134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95558241.75</v>
      </c>
      <c r="E206" s="104">
        <f t="shared" si="37"/>
        <v>22896323.82</v>
      </c>
      <c r="F206" s="93">
        <f t="shared" si="1"/>
        <v>23.960595549572258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95558241.75</v>
      </c>
      <c r="E207" s="104">
        <f t="shared" si="38"/>
        <v>22896323.82</v>
      </c>
      <c r="F207" s="93">
        <f t="shared" si="1"/>
        <v>23.960595549572258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88859198.439999998</v>
      </c>
      <c r="E212" s="247">
        <v>16725536.369999999</v>
      </c>
      <c r="F212" s="93">
        <f t="shared" si="1"/>
        <v>18.822515466751042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6699043.3099999996</v>
      </c>
      <c r="E217" s="247">
        <v>6170787.4500000002</v>
      </c>
      <c r="F217" s="93">
        <f t="shared" si="1"/>
        <v>92.114458206122578</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49441.89</v>
      </c>
      <c r="E234" s="104">
        <f t="shared" si="40"/>
        <v>15180.76</v>
      </c>
      <c r="F234" s="93">
        <f t="shared" si="1"/>
        <v>30.704246945252294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16537.63</v>
      </c>
      <c r="E235" s="247">
        <v>7715.91</v>
      </c>
      <c r="F235" s="93">
        <f t="shared" si="1"/>
        <v>46.65668538962354</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32904.26</v>
      </c>
      <c r="E236" s="247">
        <v>7464.85</v>
      </c>
      <c r="F236" s="93">
        <f t="shared" si="1"/>
        <v>22.686576145459583</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213595767.47000003</v>
      </c>
      <c r="E237" s="104">
        <f t="shared" si="41"/>
        <v>223226618.51999998</v>
      </c>
      <c r="F237" s="93">
        <f t="shared" si="1"/>
        <v>104.50891474305671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185219186.41000003</v>
      </c>
      <c r="E238" s="104">
        <f t="shared" si="42"/>
        <v>185345308.25999999</v>
      </c>
      <c r="F238" s="93">
        <f t="shared" si="1"/>
        <v>100.06809329662035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281812106.35000002</v>
      </c>
      <c r="E239" s="104">
        <f t="shared" si="43"/>
        <v>208761757.22</v>
      </c>
      <c r="F239" s="93">
        <f t="shared" si="1"/>
        <v>74.078349551358798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230670123.81</v>
      </c>
      <c r="E240" s="247">
        <v>153757957.44</v>
      </c>
      <c r="F240" s="93">
        <f t="shared" si="1"/>
        <v>66.657075004064438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51141982.539999999</v>
      </c>
      <c r="E241" s="247">
        <v>55003799.780000001</v>
      </c>
      <c r="F241" s="93">
        <f t="shared" si="1"/>
        <v>107.55116842992845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96592919.939999998</v>
      </c>
      <c r="E242" s="104">
        <f t="shared" si="44"/>
        <v>23416448.960000001</v>
      </c>
      <c r="F242" s="93">
        <f t="shared" si="1"/>
        <v>24.242407181132368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95620322.319999993</v>
      </c>
      <c r="E243" s="247">
        <v>22584696.260000002</v>
      </c>
      <c r="F243" s="93">
        <f t="shared" si="1"/>
        <v>23.619138392379352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972597.62</v>
      </c>
      <c r="E244" s="247">
        <v>831752.7</v>
      </c>
      <c r="F244" s="93">
        <f t="shared" si="1"/>
        <v>85.518685517655285</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13751795.740000002</v>
      </c>
      <c r="E245" s="104">
        <f t="shared" si="45"/>
        <v>29465270.219999999</v>
      </c>
      <c r="F245" s="93">
        <f t="shared" si="1"/>
        <v>214.26489148827335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40045796.920000002</v>
      </c>
      <c r="E246" s="104">
        <f t="shared" si="46"/>
        <v>40505638.259999998</v>
      </c>
      <c r="F246" s="93">
        <f t="shared" si="1"/>
        <v>101.14828864791636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40045796.920000002</v>
      </c>
      <c r="E247" s="247">
        <v>39710840.32</v>
      </c>
      <c r="F247" s="93">
        <f t="shared" si="1"/>
        <v>99.163566152350143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794797.94</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26294001.18</v>
      </c>
      <c r="E250" s="104">
        <f t="shared" si="47"/>
        <v>11040368.039999999</v>
      </c>
      <c r="F250" s="93">
        <f t="shared" si="1"/>
        <v>41.988162868105569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20330401.140000001</v>
      </c>
      <c r="E252" s="247">
        <v>11040368.039999999</v>
      </c>
      <c r="F252" s="93">
        <f t="shared" si="1"/>
        <v>54.304723079359754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5963600.04</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14551179.710000001</v>
      </c>
      <c r="E255" s="247">
        <v>8356637.6299999999</v>
      </c>
      <c r="F255" s="93">
        <f t="shared" si="1"/>
        <v>57.429279251200995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28529.63</v>
      </c>
      <c r="E256" s="247">
        <v>14326.43</v>
      </c>
      <c r="F256" s="93">
        <f t="shared" si="1"/>
        <v>50.215968451045455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45075.98</v>
      </c>
      <c r="E257" s="247">
        <v>45075.98</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209060780.72</v>
      </c>
      <c r="E259" s="104">
        <f t="shared" si="49"/>
        <v>177401751.94</v>
      </c>
      <c r="F259" s="93">
        <f t="shared" si="1"/>
        <v>84.856543311965495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209060780.72</v>
      </c>
      <c r="E260" s="248">
        <v>177401751.94</v>
      </c>
      <c r="F260" s="97">
        <f t="shared" si="1"/>
        <v>84.856543311965495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8" t="s">
        <v>1294</v>
      </c>
      <c r="B261" s="355"/>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2511926.11</v>
      </c>
      <c r="E262" s="247">
        <v>2198106.21</v>
      </c>
      <c r="F262" s="93">
        <f t="shared" ref="F262:F322" si="50">IF(D262&gt;0,IF(E262/D262&gt;=100,"&gt;&gt;100",E262/D262*100),"-")</f>
        <v>87.506802100958296</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11216189.75</v>
      </c>
      <c r="E263" s="247">
        <v>14029754.01</v>
      </c>
      <c r="F263" s="93">
        <f t="shared" si="50"/>
        <v>125.08484897912859</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6837206.1399999997</v>
      </c>
      <c r="E264" s="247">
        <v>4772308.99</v>
      </c>
      <c r="F264" s="93">
        <f t="shared" si="50"/>
        <v>69.799109347900995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10453827.630000001</v>
      </c>
      <c r="E265" s="247">
        <v>4936471.68</v>
      </c>
      <c r="F265" s="93">
        <f t="shared" si="50"/>
        <v>47.221667074684675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8433.7199999999993</v>
      </c>
      <c r="E266" s="247">
        <v>5122.1000000000004</v>
      </c>
      <c r="F266" s="93">
        <f t="shared" si="50"/>
        <v>60.733579013768548</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33019.870000000003</v>
      </c>
      <c r="E267" s="247">
        <v>14239.5</v>
      </c>
      <c r="F267" s="93">
        <f t="shared" si="50"/>
        <v>43.124034104313552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737559.89</v>
      </c>
      <c r="E268" s="247">
        <v>434760.86</v>
      </c>
      <c r="F268" s="93">
        <f t="shared" si="50"/>
        <v>58.945838283044374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57378.99</v>
      </c>
      <c r="E269" s="247">
        <v>87277.33</v>
      </c>
      <c r="F269" s="93">
        <f t="shared" si="50"/>
        <v>152.10677287975966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292538.67</v>
      </c>
      <c r="E271" s="247">
        <v>282440.73</v>
      </c>
      <c r="F271" s="93">
        <f t="shared" si="50"/>
        <v>96.548169170250205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4979894.6100000003</v>
      </c>
      <c r="E287" s="247">
        <v>972764.42</v>
      </c>
      <c r="F287" s="93">
        <f t="shared" si="50"/>
        <v>19.53383547608852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23414791.98</v>
      </c>
      <c r="E288" s="247">
        <v>15763319.289999999</v>
      </c>
      <c r="F288" s="93">
        <f t="shared" si="50"/>
        <v>67.322055662354003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55048.06</v>
      </c>
      <c r="E289" s="247">
        <v>161157.65</v>
      </c>
      <c r="F289" s="93">
        <f t="shared" si="50"/>
        <v>292.75809174746576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862175.19</v>
      </c>
      <c r="E290" s="247">
        <v>833421.13</v>
      </c>
      <c r="F290" s="93">
        <f t="shared" si="50"/>
        <v>96.664939987428781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95558241.75</v>
      </c>
      <c r="E294" s="247">
        <v>22896323.82</v>
      </c>
      <c r="F294" s="93">
        <f t="shared" si="50"/>
        <v>23.960595549572258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828469.26</v>
      </c>
      <c r="E295" s="247">
        <v>686678.54</v>
      </c>
      <c r="F295" s="93">
        <f t="shared" si="50"/>
        <v>82.885216525716359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650965.11</v>
      </c>
      <c r="E296" s="247">
        <v>717127.75</v>
      </c>
      <c r="F296" s="93">
        <f t="shared" si="50"/>
        <v>110.16377667306931</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528999.42000000004</v>
      </c>
      <c r="E297" s="247">
        <v>10343.15</v>
      </c>
      <c r="F297" s="93">
        <f t="shared" si="50"/>
        <v>1.9552289868295127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135312.45000000001</v>
      </c>
      <c r="E298" s="247">
        <v>55262.82</v>
      </c>
      <c r="F298" s="93">
        <f t="shared" si="50"/>
        <v>40.840898232202576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41182.300000000003</v>
      </c>
      <c r="E299" s="247">
        <v>58196.04</v>
      </c>
      <c r="F299" s="93">
        <f t="shared" si="50"/>
        <v>141.31323408357471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14496.24</v>
      </c>
      <c r="E301" s="247">
        <v>34550.839999999997</v>
      </c>
      <c r="F301" s="93">
        <f t="shared" si="50"/>
        <v>238.34346009723899</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387879.02</v>
      </c>
      <c r="E302" s="247">
        <v>149310.04</v>
      </c>
      <c r="F302" s="93">
        <f t="shared" si="50"/>
        <v>38.493971651263841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285.02</v>
      </c>
      <c r="E309" s="247">
        <v>0</v>
      </c>
      <c r="F309" s="93">
        <f t="shared" si="50"/>
        <v>0</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8 D175:E177 D242:E242 D246:E246 D272:E286 D12:E13 E9:E11 D19:E19 E14:E18 D29:E29 E20:E28 D35:E35 E30:E34 D41:E41 E36:E40 D45:E45 E42:E44 D52:E52 E46:E51 D56:E56 E53:E55 D63:E63 E57:E62 D68:E70 E64:E67 D78:E79 E71:E77 D87:E122 E80:E86 D124:E132 E123 D134:E135 E133 D142:E146 E136:E141 D149:E149 E147:E148 D164:E164 E150:E163 D170:E170 E165:E169 E171:E173 D180:E180 E178:E179 D190:E211 E181:E189 D213:E234 E212 E235:E236 E240:E241 E243:E244 D250:E250 E247:E249 D258:E259 E251:E257 E260 E262:E271 D303:E308 E287:E302 D310:E322 E309">
    <cfRule type="cellIs" dxfId="48" priority="32" operator="lessThan">
      <formula>0</formula>
    </cfRule>
  </conditionalFormatting>
  <conditionalFormatting sqref="D9:D11">
    <cfRule type="cellIs" dxfId="47" priority="31" operator="lessThan">
      <formula>0</formula>
    </cfRule>
  </conditionalFormatting>
  <conditionalFormatting sqref="D14:D18">
    <cfRule type="cellIs" dxfId="46" priority="30" operator="lessThan">
      <formula>0</formula>
    </cfRule>
  </conditionalFormatting>
  <conditionalFormatting sqref="D20:D28">
    <cfRule type="cellIs" dxfId="45" priority="29" operator="lessThan">
      <formula>0</formula>
    </cfRule>
  </conditionalFormatting>
  <conditionalFormatting sqref="D30:D34">
    <cfRule type="cellIs" dxfId="44" priority="28" operator="lessThan">
      <formula>0</formula>
    </cfRule>
  </conditionalFormatting>
  <conditionalFormatting sqref="D36:D40">
    <cfRule type="cellIs" dxfId="43" priority="27" operator="lessThan">
      <formula>0</formula>
    </cfRule>
  </conditionalFormatting>
  <conditionalFormatting sqref="D42:D44">
    <cfRule type="cellIs" dxfId="42" priority="26" operator="lessThan">
      <formula>0</formula>
    </cfRule>
  </conditionalFormatting>
  <conditionalFormatting sqref="D46:D51">
    <cfRule type="cellIs" dxfId="41" priority="25" operator="lessThan">
      <formula>0</formula>
    </cfRule>
  </conditionalFormatting>
  <conditionalFormatting sqref="D53:D55">
    <cfRule type="cellIs" dxfId="40" priority="24" operator="lessThan">
      <formula>0</formula>
    </cfRule>
  </conditionalFormatting>
  <conditionalFormatting sqref="D57:D62">
    <cfRule type="cellIs" dxfId="39" priority="23" operator="lessThan">
      <formula>0</formula>
    </cfRule>
  </conditionalFormatting>
  <conditionalFormatting sqref="D64:D67">
    <cfRule type="cellIs" dxfId="38" priority="22" operator="lessThan">
      <formula>0</formula>
    </cfRule>
  </conditionalFormatting>
  <conditionalFormatting sqref="D71:D77">
    <cfRule type="cellIs" dxfId="37" priority="21" operator="lessThan">
      <formula>0</formula>
    </cfRule>
  </conditionalFormatting>
  <conditionalFormatting sqref="D80:D86">
    <cfRule type="cellIs" dxfId="36" priority="20" operator="lessThan">
      <formula>0</formula>
    </cfRule>
  </conditionalFormatting>
  <conditionalFormatting sqref="D123">
    <cfRule type="cellIs" dxfId="35" priority="19" operator="lessThan">
      <formula>0</formula>
    </cfRule>
  </conditionalFormatting>
  <conditionalFormatting sqref="D133">
    <cfRule type="cellIs" dxfId="34" priority="18" operator="lessThan">
      <formula>0</formula>
    </cfRule>
  </conditionalFormatting>
  <conditionalFormatting sqref="D136:D141">
    <cfRule type="cellIs" dxfId="33" priority="17" operator="lessThan">
      <formula>0</formula>
    </cfRule>
  </conditionalFormatting>
  <conditionalFormatting sqref="D147:D148">
    <cfRule type="cellIs" dxfId="32" priority="16" operator="lessThan">
      <formula>0</formula>
    </cfRule>
  </conditionalFormatting>
  <conditionalFormatting sqref="D150:D163">
    <cfRule type="cellIs" dxfId="31" priority="15" operator="lessThan">
      <formula>0</formula>
    </cfRule>
  </conditionalFormatting>
  <conditionalFormatting sqref="D165:D169">
    <cfRule type="cellIs" dxfId="30" priority="14" operator="lessThan">
      <formula>0</formula>
    </cfRule>
  </conditionalFormatting>
  <conditionalFormatting sqref="D171:D173">
    <cfRule type="cellIs" dxfId="29" priority="13" operator="lessThan">
      <formula>0</formula>
    </cfRule>
  </conditionalFormatting>
  <conditionalFormatting sqref="D178:D179">
    <cfRule type="cellIs" dxfId="28" priority="12" operator="lessThan">
      <formula>0</formula>
    </cfRule>
  </conditionalFormatting>
  <conditionalFormatting sqref="D181:D189">
    <cfRule type="cellIs" dxfId="27" priority="11" operator="lessThan">
      <formula>0</formula>
    </cfRule>
  </conditionalFormatting>
  <conditionalFormatting sqref="D212">
    <cfRule type="cellIs" dxfId="26" priority="10" operator="lessThan">
      <formula>0</formula>
    </cfRule>
  </conditionalFormatting>
  <conditionalFormatting sqref="D235:D236">
    <cfRule type="cellIs" dxfId="25" priority="9" operator="lessThan">
      <formula>0</formula>
    </cfRule>
  </conditionalFormatting>
  <conditionalFormatting sqref="D240:D241">
    <cfRule type="cellIs" dxfId="24" priority="8" operator="lessThan">
      <formula>0</formula>
    </cfRule>
  </conditionalFormatting>
  <conditionalFormatting sqref="D243:D244">
    <cfRule type="cellIs" dxfId="23" priority="7" operator="lessThan">
      <formula>0</formula>
    </cfRule>
  </conditionalFormatting>
  <conditionalFormatting sqref="D247:D249">
    <cfRule type="cellIs" dxfId="22" priority="6" operator="lessThan">
      <formula>0</formula>
    </cfRule>
  </conditionalFormatting>
  <conditionalFormatting sqref="D251:D257">
    <cfRule type="cellIs" dxfId="21" priority="5" operator="lessThan">
      <formula>0</formula>
    </cfRule>
  </conditionalFormatting>
  <conditionalFormatting sqref="D260">
    <cfRule type="cellIs" dxfId="20" priority="4" operator="lessThan">
      <formula>0</formula>
    </cfRule>
  </conditionalFormatting>
  <conditionalFormatting sqref="D262:D271">
    <cfRule type="cellIs" dxfId="19" priority="3" operator="lessThan">
      <formula>0</formula>
    </cfRule>
  </conditionalFormatting>
  <conditionalFormatting sqref="D287:D302">
    <cfRule type="cellIs" dxfId="18" priority="2" operator="lessThan">
      <formula>0</formula>
    </cfRule>
  </conditionalFormatting>
  <conditionalFormatting sqref="D309">
    <cfRule type="cellIs" dxfId="1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I94" sqref="I9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61" t="s">
        <v>2535</v>
      </c>
      <c r="B2" s="362"/>
      <c r="C2" s="362"/>
      <c r="D2" s="362"/>
      <c r="E2" s="362"/>
      <c r="F2" s="362"/>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12785600.690000001</v>
      </c>
      <c r="E5" s="79">
        <f t="shared" si="0"/>
        <v>15735896.16</v>
      </c>
      <c r="F5" s="80">
        <f t="shared" ref="F5:F141" si="1">IF(D5&gt;0,IF(E5/D5&gt;=100,"&gt;&gt;100",E5/D5*100),"-")</f>
        <v>123.07514164983671</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778635.57000000007</v>
      </c>
      <c r="E6" s="81">
        <f t="shared" si="2"/>
        <v>991860.65999999992</v>
      </c>
      <c r="F6" s="63">
        <f t="shared" si="1"/>
        <v>127.38445278065062</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266511.43</v>
      </c>
      <c r="E7" s="249">
        <v>206239.81</v>
      </c>
      <c r="F7" s="63">
        <f t="shared" si="1"/>
        <v>77.384977447308728</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509499.14</v>
      </c>
      <c r="E8" s="249">
        <v>784371.85</v>
      </c>
      <c r="F8" s="63">
        <f t="shared" si="1"/>
        <v>153.94959253513164</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2625</v>
      </c>
      <c r="E9" s="249">
        <v>1249</v>
      </c>
      <c r="F9" s="63">
        <f t="shared" si="1"/>
        <v>47.580952380952382</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12006965.120000001</v>
      </c>
      <c r="E13" s="81">
        <f t="shared" si="4"/>
        <v>14744035.5</v>
      </c>
      <c r="F13" s="63">
        <f t="shared" si="1"/>
        <v>122.79568860778033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8323347.46</v>
      </c>
      <c r="E14" s="249">
        <v>10456808.93</v>
      </c>
      <c r="F14" s="63">
        <f t="shared" si="1"/>
        <v>125.6322528916749</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3683617.66</v>
      </c>
      <c r="E16" s="249">
        <v>4287226.57</v>
      </c>
      <c r="F16" s="63">
        <f t="shared" si="1"/>
        <v>116.38630731290391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24672.43</v>
      </c>
      <c r="E22" s="81">
        <f t="shared" si="5"/>
        <v>28478.959999999999</v>
      </c>
      <c r="F22" s="63">
        <f t="shared" si="1"/>
        <v>115.4282735831047</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24672.43</v>
      </c>
      <c r="E24" s="249">
        <v>28478.959999999999</v>
      </c>
      <c r="F24" s="63">
        <f t="shared" si="1"/>
        <v>115.4282735831047</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321870</v>
      </c>
      <c r="E28" s="81">
        <f t="shared" si="6"/>
        <v>462380</v>
      </c>
      <c r="F28" s="63">
        <f t="shared" si="1"/>
        <v>143.6542703575978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321870</v>
      </c>
      <c r="E30" s="249">
        <v>462380</v>
      </c>
      <c r="F30" s="63">
        <f t="shared" si="1"/>
        <v>143.6542703575978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5994967.1699999999</v>
      </c>
      <c r="E35" s="81">
        <f t="shared" si="7"/>
        <v>6818626.54</v>
      </c>
      <c r="F35" s="63">
        <f t="shared" si="1"/>
        <v>113.73918066010027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200551.95</v>
      </c>
      <c r="E36" s="81">
        <f t="shared" si="8"/>
        <v>602712.68000000005</v>
      </c>
      <c r="F36" s="63">
        <f t="shared" si="1"/>
        <v>300.52696072015254</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313">
        <v>198261.07</v>
      </c>
      <c r="E37" s="249">
        <v>582712.68000000005</v>
      </c>
      <c r="F37" s="63">
        <f t="shared" si="1"/>
        <v>293.9118002339037</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313">
        <v>2290.88</v>
      </c>
      <c r="E38" s="249">
        <v>20000</v>
      </c>
      <c r="F38" s="63">
        <f t="shared" si="1"/>
        <v>873.02695907249608</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2228867.42</v>
      </c>
      <c r="E39" s="81">
        <f t="shared" si="9"/>
        <v>2233586.94</v>
      </c>
      <c r="F39" s="63">
        <f t="shared" si="1"/>
        <v>100.21174521004035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313">
        <v>1816106.41</v>
      </c>
      <c r="E40" s="249">
        <v>2039918.08</v>
      </c>
      <c r="F40" s="63">
        <f t="shared" si="1"/>
        <v>112.32370904962559</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313">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313">
        <v>412761.01</v>
      </c>
      <c r="E42" s="249">
        <v>193668.86</v>
      </c>
      <c r="F42" s="63">
        <f t="shared" si="1"/>
        <v>46.920337751862753</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58813.35</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58813.35</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2175245.4699999997</v>
      </c>
      <c r="E54" s="81">
        <f t="shared" si="12"/>
        <v>2151931</v>
      </c>
      <c r="F54" s="63">
        <f t="shared" si="1"/>
        <v>98.928191308910087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274427.83</v>
      </c>
      <c r="E55" s="249">
        <v>835000</v>
      </c>
      <c r="F55" s="63">
        <f t="shared" si="1"/>
        <v>304.26943214906441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1900817.64</v>
      </c>
      <c r="E56" s="249">
        <v>1316931</v>
      </c>
      <c r="F56" s="63">
        <f t="shared" si="1"/>
        <v>69.282343149972036</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665287.46</v>
      </c>
      <c r="E61" s="81">
        <f t="shared" si="13"/>
        <v>725109.05</v>
      </c>
      <c r="F61" s="63">
        <f t="shared" si="1"/>
        <v>108.99184091039385</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480087.46</v>
      </c>
      <c r="E64" s="249">
        <v>516909.05</v>
      </c>
      <c r="F64" s="63">
        <f t="shared" si="1"/>
        <v>107.66976708785518</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185200</v>
      </c>
      <c r="E65" s="249">
        <v>208200</v>
      </c>
      <c r="F65" s="63">
        <f t="shared" si="1"/>
        <v>112.41900647948164</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725014.87</v>
      </c>
      <c r="E66" s="81">
        <f t="shared" si="14"/>
        <v>1046473.5199999999</v>
      </c>
      <c r="F66" s="63">
        <f t="shared" si="1"/>
        <v>144.33821474585756</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313">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313">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313">
        <v>116070.41</v>
      </c>
      <c r="E69" s="249">
        <v>237520.15</v>
      </c>
      <c r="F69" s="63">
        <f t="shared" si="1"/>
        <v>204.63454036218187</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313">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313">
        <v>0</v>
      </c>
      <c r="E71" s="249">
        <v>12719.55</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313">
        <v>608944.46</v>
      </c>
      <c r="E72" s="249">
        <v>796233.82</v>
      </c>
      <c r="F72" s="63">
        <f t="shared" si="1"/>
        <v>130.75639443373868</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313">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313">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1171160.03</v>
      </c>
      <c r="E75" s="81">
        <f t="shared" si="15"/>
        <v>1100777.82</v>
      </c>
      <c r="F75" s="63">
        <f t="shared" si="1"/>
        <v>93.990384900686891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313">
        <v>260524.24</v>
      </c>
      <c r="E76" s="313">
        <v>242574.24</v>
      </c>
      <c r="F76" s="63">
        <f t="shared" si="1"/>
        <v>93.1100461131755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313">
        <v>0</v>
      </c>
      <c r="E77" s="313">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313">
        <v>0</v>
      </c>
      <c r="E78" s="313">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313">
        <v>1500</v>
      </c>
      <c r="E79" s="313">
        <v>6441.25</v>
      </c>
      <c r="F79" s="63">
        <f t="shared" si="1"/>
        <v>429.41666666666663</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313">
        <v>878874.99</v>
      </c>
      <c r="E80" s="313">
        <v>748080.28</v>
      </c>
      <c r="F80" s="63">
        <f t="shared" si="1"/>
        <v>85.117939241848276</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313">
        <v>30260.799999999999</v>
      </c>
      <c r="E81" s="313">
        <v>103682.05</v>
      </c>
      <c r="F81" s="63">
        <f t="shared" si="1"/>
        <v>342.6282517316132</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334020.46999999997</v>
      </c>
      <c r="E82" s="81">
        <f t="shared" si="16"/>
        <v>333911.62</v>
      </c>
      <c r="F82" s="63">
        <f t="shared" si="1"/>
        <v>99.967412176864499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313">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313">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313">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313">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313">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334020.46999999997</v>
      </c>
      <c r="E88" s="313">
        <v>333911.62</v>
      </c>
      <c r="F88" s="63">
        <f t="shared" si="1"/>
        <v>99.967412176864499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126171161.38000001</v>
      </c>
      <c r="E89" s="81">
        <f t="shared" si="17"/>
        <v>70309733.239999995</v>
      </c>
      <c r="F89" s="63">
        <f t="shared" si="1"/>
        <v>55.725676510373411</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7409420.7800000003</v>
      </c>
      <c r="E90" s="81">
        <f t="shared" si="18"/>
        <v>9078953.040000001</v>
      </c>
      <c r="F90" s="63">
        <f t="shared" si="1"/>
        <v>122.53256104048663</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313">
        <v>7409420.7800000003</v>
      </c>
      <c r="E91" s="249">
        <v>8280296.7400000002</v>
      </c>
      <c r="F91" s="63">
        <f t="shared" si="1"/>
        <v>111.75363076086495</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313">
        <v>0</v>
      </c>
      <c r="E92" s="249">
        <v>798656.3</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313">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19253241.719999999</v>
      </c>
      <c r="E94" s="81">
        <f t="shared" si="19"/>
        <v>25399346.039999999</v>
      </c>
      <c r="F94" s="63">
        <f t="shared" si="1"/>
        <v>131.92243887747753</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14311811.15</v>
      </c>
      <c r="E95" s="249">
        <v>18520429.09</v>
      </c>
      <c r="F95" s="63">
        <f t="shared" si="1"/>
        <v>129.40660616528606</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4941430.57</v>
      </c>
      <c r="E96" s="249">
        <v>6878916.9500000002</v>
      </c>
      <c r="F96" s="63">
        <f t="shared" si="1"/>
        <v>139.20901756189198</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80159795.840000004</v>
      </c>
      <c r="E99" s="81">
        <f t="shared" si="20"/>
        <v>9894376.4399999995</v>
      </c>
      <c r="F99" s="63">
        <f t="shared" si="1"/>
        <v>12.343315419302344</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313">
        <v>74879884.519999996</v>
      </c>
      <c r="E100" s="249">
        <v>0</v>
      </c>
      <c r="F100" s="63">
        <f t="shared" si="1"/>
        <v>0</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313">
        <v>5279911.32</v>
      </c>
      <c r="E101" s="249">
        <v>9894376.4399999995</v>
      </c>
      <c r="F101" s="63">
        <f t="shared" si="1"/>
        <v>187.39664059357722</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313">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313">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313">
        <v>18607642.73</v>
      </c>
      <c r="E104" s="249">
        <v>24590848.960000001</v>
      </c>
      <c r="F104" s="63">
        <f t="shared" si="1"/>
        <v>132.15456313740177</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313">
        <v>305263</v>
      </c>
      <c r="E105" s="249">
        <v>807039.26</v>
      </c>
      <c r="F105" s="63">
        <f t="shared" si="1"/>
        <v>264.37506674572415</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313">
        <v>435797.31</v>
      </c>
      <c r="E106" s="249">
        <v>539169.5</v>
      </c>
      <c r="F106" s="63">
        <f t="shared" si="1"/>
        <v>123.72024508366057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4638045.79</v>
      </c>
      <c r="E107" s="81">
        <f t="shared" si="21"/>
        <v>5154387.0199999996</v>
      </c>
      <c r="F107" s="63">
        <f t="shared" si="1"/>
        <v>111.13273247783091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692225</v>
      </c>
      <c r="E108" s="249">
        <v>1040798.5</v>
      </c>
      <c r="F108" s="63">
        <f t="shared" si="1"/>
        <v>150.35552024269566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3488354.13</v>
      </c>
      <c r="E109" s="249">
        <v>3641610.01</v>
      </c>
      <c r="F109" s="63">
        <f t="shared" si="1"/>
        <v>104.39335784982357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457466.66</v>
      </c>
      <c r="E111" s="249">
        <v>471978.51</v>
      </c>
      <c r="F111" s="63">
        <f t="shared" si="1"/>
        <v>103.17222024442177</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75065202.510000005</v>
      </c>
      <c r="E114" s="81">
        <f t="shared" si="22"/>
        <v>79532587.390000001</v>
      </c>
      <c r="F114" s="63">
        <f t="shared" si="1"/>
        <v>105.95133927655075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27077358.960000001</v>
      </c>
      <c r="E115" s="81">
        <f t="shared" si="23"/>
        <v>32751763.66</v>
      </c>
      <c r="F115" s="63">
        <f t="shared" si="1"/>
        <v>120.95627091394883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14116.77</v>
      </c>
      <c r="E116" s="249">
        <v>12235.79</v>
      </c>
      <c r="F116" s="63">
        <f t="shared" si="1"/>
        <v>86.675563886073093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27063242.190000001</v>
      </c>
      <c r="E117" s="249">
        <v>32739527.870000001</v>
      </c>
      <c r="F117" s="63">
        <f t="shared" si="1"/>
        <v>120.97415246905419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42960371.020000003</v>
      </c>
      <c r="E118" s="81">
        <f t="shared" si="24"/>
        <v>40709368.740000002</v>
      </c>
      <c r="F118" s="63">
        <f t="shared" si="1"/>
        <v>94.760282030729996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313">
        <v>11707784.630000001</v>
      </c>
      <c r="E119" s="249">
        <v>8481179.8300000001</v>
      </c>
      <c r="F119" s="63">
        <f t="shared" si="1"/>
        <v>72.440517980385835</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313">
        <v>31252586.390000001</v>
      </c>
      <c r="E120" s="249">
        <v>32228188.91</v>
      </c>
      <c r="F120" s="63">
        <f t="shared" si="1"/>
        <v>103.12166970063051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313">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1304158.02</v>
      </c>
      <c r="E122" s="81">
        <f t="shared" si="25"/>
        <v>1389265.32</v>
      </c>
      <c r="F122" s="63">
        <f t="shared" si="1"/>
        <v>106.52584262756749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313">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313">
        <v>1304158.02</v>
      </c>
      <c r="E124" s="249">
        <v>1389265.32</v>
      </c>
      <c r="F124" s="63">
        <f t="shared" si="1"/>
        <v>106.52584262756749</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313">
        <v>537872.73</v>
      </c>
      <c r="E125" s="249">
        <v>578908.64</v>
      </c>
      <c r="F125" s="63">
        <f t="shared" si="1"/>
        <v>107.62929736184989</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313">
        <v>3152456.78</v>
      </c>
      <c r="E126" s="249">
        <v>3536457.11</v>
      </c>
      <c r="F126" s="63">
        <f t="shared" si="1"/>
        <v>112.18098634805074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313">
        <v>32985</v>
      </c>
      <c r="E127" s="249">
        <v>30874.95</v>
      </c>
      <c r="F127" s="63">
        <f t="shared" si="1"/>
        <v>93.603001364256471</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313">
        <v>0</v>
      </c>
      <c r="E128" s="249">
        <v>535948.97</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8514119.3100000005</v>
      </c>
      <c r="E129" s="81">
        <f t="shared" si="26"/>
        <v>14779717.82</v>
      </c>
      <c r="F129" s="63">
        <f t="shared" si="1"/>
        <v>173.59068251064946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7719484.9299999997</v>
      </c>
      <c r="E133" s="249">
        <v>11863571.470000001</v>
      </c>
      <c r="F133" s="63">
        <f t="shared" si="1"/>
        <v>153.68345916312322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4410.04</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794634.38</v>
      </c>
      <c r="E140" s="249">
        <v>2911736.31</v>
      </c>
      <c r="F140" s="63">
        <f t="shared" si="1"/>
        <v>366.42465809244248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235020819.78000003</v>
      </c>
      <c r="E141" s="106">
        <f t="shared" si="28"/>
        <v>194256496.56999999</v>
      </c>
      <c r="F141" s="82">
        <f t="shared" si="1"/>
        <v>82.655016160628236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3"/>
      <c r="E143" s="364"/>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36 D39:E39 E37:E38 D43:E66 E40:E42 D75:E75 E67:E74 D82:E82 D89:E90 D83:D88 D94:E99 E91:E93 D107:E118 E100:E106 D122:E122 E119:E121 D129:E141 E123:E128">
    <cfRule type="cellIs" dxfId="16" priority="11" operator="lessThan">
      <formula>-0.001</formula>
    </cfRule>
  </conditionalFormatting>
  <conditionalFormatting sqref="D37:D38">
    <cfRule type="cellIs" dxfId="15" priority="10" operator="lessThan">
      <formula>-0.001</formula>
    </cfRule>
  </conditionalFormatting>
  <conditionalFormatting sqref="D40:D42">
    <cfRule type="cellIs" dxfId="14" priority="9" operator="lessThan">
      <formula>-0.001</formula>
    </cfRule>
  </conditionalFormatting>
  <conditionalFormatting sqref="D67:D74">
    <cfRule type="cellIs" dxfId="13" priority="8" operator="lessThan">
      <formula>-0.001</formula>
    </cfRule>
  </conditionalFormatting>
  <conditionalFormatting sqref="E76:E81">
    <cfRule type="cellIs" dxfId="12" priority="7" operator="lessThan">
      <formula>-0.001</formula>
    </cfRule>
  </conditionalFormatting>
  <conditionalFormatting sqref="E83:E88">
    <cfRule type="cellIs" dxfId="11" priority="6" operator="lessThan">
      <formula>-0.001</formula>
    </cfRule>
  </conditionalFormatting>
  <conditionalFormatting sqref="D91:D93">
    <cfRule type="cellIs" dxfId="10" priority="5" operator="lessThan">
      <formula>-0.001</formula>
    </cfRule>
  </conditionalFormatting>
  <conditionalFormatting sqref="D100:D106">
    <cfRule type="cellIs" dxfId="9" priority="4" operator="lessThan">
      <formula>-0.001</formula>
    </cfRule>
  </conditionalFormatting>
  <conditionalFormatting sqref="D119:D121">
    <cfRule type="cellIs" dxfId="8" priority="3" operator="lessThan">
      <formula>-0.001</formula>
    </cfRule>
  </conditionalFormatting>
  <conditionalFormatting sqref="D123:D128">
    <cfRule type="cellIs" dxfId="7" priority="2" operator="lessThan">
      <formula>-0.001</formula>
    </cfRule>
  </conditionalFormatting>
  <conditionalFormatting sqref="D76:D8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5" t="s">
        <v>2788</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1178703</v>
      </c>
      <c r="E5" s="107">
        <f t="shared" si="0"/>
        <v>682386.45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603866.43000000005</v>
      </c>
      <c r="E6" s="108">
        <f t="shared" si="1"/>
        <v>115666.09</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23.25</v>
      </c>
      <c r="E7" s="108">
        <f t="shared" si="2"/>
        <v>63777.729999999996</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23.25</v>
      </c>
      <c r="E8" s="250">
        <v>13272.28</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50505.45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603843.18000000005</v>
      </c>
      <c r="E14" s="81">
        <f>SUM(E15:E21)</f>
        <v>51888.36</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603843.18000000005</v>
      </c>
      <c r="E19" s="250">
        <v>49393.74</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2494.62</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574836.56999999995</v>
      </c>
      <c r="E22" s="108">
        <f t="shared" si="3"/>
        <v>566720.36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574836.46</v>
      </c>
      <c r="E23" s="108">
        <f t="shared" si="4"/>
        <v>72692.179999999993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1200.71</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574436.46</v>
      </c>
      <c r="E25" s="250">
        <v>52743.78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400</v>
      </c>
      <c r="E27" s="250">
        <v>18659.82</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87.87</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0.11</v>
      </c>
      <c r="E30" s="108">
        <f>SUM(E31:E37)</f>
        <v>494028.18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0.11</v>
      </c>
      <c r="E35" s="250">
        <v>1306.71</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492721.47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494.52</v>
      </c>
      <c r="E38" s="108">
        <f>E39+E44</f>
        <v>13665.529999999999</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13621.32</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13621.32</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494.52</v>
      </c>
      <c r="E44" s="108">
        <f t="shared" si="6"/>
        <v>44.21</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494.52</v>
      </c>
      <c r="E45" s="250">
        <v>44.21</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7"/>
      <c r="E51" s="368"/>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G42" sqref="G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9" t="s">
        <v>2859</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35068135.109999999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199266694.59999999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756034.72</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176904110.84999999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117105071.84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40441357.380000003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680065.52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2044204.09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534.35</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6046135.6399999997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4820.37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10581921.66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15633647.15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5972901.8799999999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5972901.8799999999</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193707843.39999998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744197.12</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175190344.09999999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115441288.3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39728387.380000003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673441.4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1964471.17</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644958.97</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5777744.5599999996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3612.87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10956439.449999999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15521404.26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2251897.92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2251897.92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40626986.310000002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1006486.4499999997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37266.74</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10425.74</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26841</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799256.86999999976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173552.47</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173552.47</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581539.85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481065.6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70352.5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8164.7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21957.05</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470.44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470.44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7650.95</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7634.8</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16.149999999999999</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22547.21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13070.18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9477.0300000000007</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13495.95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11422.94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2041.69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31.32</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169962.84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151405.34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18557.5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39620499.859999999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325661.52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15572507.58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826006.94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22896323.82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4" zoomScale="98" zoomScaleNormal="98" workbookViewId="0">
      <selection sqref="A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3" t="s">
        <v>2859</v>
      </c>
      <c r="B1" s="368"/>
      <c r="C1" s="368"/>
      <c r="D1" s="368"/>
      <c r="E1" s="71" t="s">
        <v>3001</v>
      </c>
      <c r="F1" s="71"/>
      <c r="G1" s="71"/>
      <c r="H1" s="71"/>
      <c r="I1" s="71"/>
      <c r="J1" s="71"/>
      <c r="K1" s="71"/>
      <c r="L1" s="71"/>
      <c r="M1" s="71"/>
      <c r="N1" s="71"/>
      <c r="O1" s="71"/>
      <c r="P1" s="71"/>
    </row>
    <row r="2" spans="1:16" ht="37.5" customHeight="1" x14ac:dyDescent="0.2">
      <c r="A2" s="373" t="s">
        <v>3002</v>
      </c>
      <c r="B2" s="368"/>
      <c r="C2" s="368"/>
      <c r="D2" s="368"/>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36389</v>
      </c>
      <c r="P3" s="71"/>
    </row>
    <row r="4" spans="1:16" ht="19.5" customHeight="1" x14ac:dyDescent="0.2">
      <c r="A4" s="374" t="s">
        <v>3006</v>
      </c>
      <c r="B4" s="375"/>
      <c r="C4" s="376"/>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7" t="s">
        <v>3019</v>
      </c>
      <c r="B14" s="371"/>
      <c r="C14" s="372"/>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70" t="s">
        <v>3025</v>
      </c>
      <c r="B20" s="371"/>
      <c r="C20" s="372"/>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70" t="s">
        <v>32</v>
      </c>
      <c r="B277" s="371"/>
      <c r="C277" s="372"/>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70" t="s">
        <v>37</v>
      </c>
      <c r="B312" s="371"/>
      <c r="C312" s="372"/>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70" t="s">
        <v>36</v>
      </c>
      <c r="B315" s="371"/>
      <c r="C315" s="372"/>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70" t="s">
        <v>3317</v>
      </c>
      <c r="B317" s="371"/>
      <c r="C317" s="372"/>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81"/>
      <c r="D2" s="4"/>
      <c r="E2" s="4"/>
      <c r="F2" s="4"/>
      <c r="G2" s="4"/>
      <c r="H2" s="4"/>
      <c r="I2" s="4"/>
      <c r="J2" s="4"/>
      <c r="K2" s="4"/>
      <c r="L2" s="4"/>
      <c r="M2" s="4"/>
      <c r="N2" s="4"/>
      <c r="O2" s="4"/>
      <c r="P2" s="4"/>
      <c r="Q2" s="4"/>
    </row>
    <row r="3" spans="1:17" ht="18.75" customHeight="1" x14ac:dyDescent="0.2">
      <c r="A3" s="304" t="s">
        <v>3321</v>
      </c>
      <c r="B3" s="385" t="s">
        <v>3322</v>
      </c>
      <c r="C3" s="381"/>
      <c r="D3" s="4"/>
      <c r="E3" s="4"/>
      <c r="F3" s="4"/>
      <c r="G3" s="4"/>
      <c r="H3" s="4"/>
      <c r="I3" s="4"/>
      <c r="J3" s="4"/>
      <c r="K3" s="4"/>
      <c r="L3" s="4"/>
      <c r="M3" s="4"/>
      <c r="N3" s="4"/>
      <c r="O3" s="4"/>
      <c r="P3" s="4"/>
      <c r="Q3" s="4"/>
    </row>
    <row r="4" spans="1:17" ht="37.5" hidden="1" customHeight="1" x14ac:dyDescent="0.2">
      <c r="A4" s="305" t="s">
        <v>3323</v>
      </c>
      <c r="B4" s="380" t="s">
        <v>3324</v>
      </c>
      <c r="C4" s="381"/>
      <c r="D4" s="4"/>
      <c r="E4" s="4"/>
      <c r="F4" s="4"/>
      <c r="G4" s="4"/>
      <c r="H4" s="4"/>
      <c r="I4" s="4"/>
      <c r="J4" s="4"/>
      <c r="K4" s="4"/>
      <c r="L4" s="4"/>
      <c r="M4" s="4"/>
      <c r="N4" s="4"/>
      <c r="O4" s="4"/>
      <c r="P4" s="4"/>
      <c r="Q4" s="4"/>
    </row>
    <row r="5" spans="1:17" ht="48" hidden="1" customHeight="1" x14ac:dyDescent="0.2">
      <c r="A5" s="305" t="s">
        <v>3323</v>
      </c>
      <c r="B5" s="380" t="s">
        <v>3325</v>
      </c>
      <c r="C5" s="381"/>
      <c r="D5" s="4"/>
      <c r="E5" s="4"/>
      <c r="F5" s="4"/>
      <c r="G5" s="4"/>
      <c r="H5" s="4"/>
      <c r="I5" s="4"/>
      <c r="J5" s="4"/>
      <c r="K5" s="4"/>
      <c r="L5" s="4"/>
      <c r="M5" s="4"/>
      <c r="N5" s="4"/>
      <c r="O5" s="4"/>
      <c r="P5" s="4"/>
      <c r="Q5" s="4"/>
    </row>
    <row r="6" spans="1:17" ht="59.25" hidden="1" customHeight="1" x14ac:dyDescent="0.2">
      <c r="A6" s="305" t="s">
        <v>3323</v>
      </c>
      <c r="B6" s="380" t="s">
        <v>3326</v>
      </c>
      <c r="C6" s="381"/>
      <c r="D6" s="4"/>
      <c r="E6" s="4"/>
      <c r="F6" s="4"/>
      <c r="G6" s="4"/>
      <c r="H6" s="4"/>
      <c r="I6" s="4"/>
      <c r="J6" s="4"/>
      <c r="K6" s="4"/>
      <c r="L6" s="4"/>
      <c r="M6" s="4"/>
      <c r="N6" s="4"/>
      <c r="O6" s="4"/>
      <c r="P6" s="4"/>
      <c r="Q6" s="4"/>
    </row>
    <row r="7" spans="1:17" ht="48" hidden="1" customHeight="1" x14ac:dyDescent="0.2">
      <c r="A7" s="305" t="s">
        <v>3327</v>
      </c>
      <c r="B7" s="380" t="s">
        <v>3328</v>
      </c>
      <c r="C7" s="381"/>
      <c r="D7" s="4"/>
      <c r="E7" s="4"/>
      <c r="F7" s="4"/>
      <c r="G7" s="4"/>
      <c r="H7" s="4"/>
      <c r="I7" s="4"/>
      <c r="J7" s="4"/>
      <c r="K7" s="4"/>
      <c r="L7" s="4"/>
      <c r="M7" s="4"/>
      <c r="N7" s="4"/>
      <c r="O7" s="4"/>
      <c r="P7" s="4"/>
      <c r="Q7" s="4"/>
    </row>
    <row r="8" spans="1:17" ht="41.25" hidden="1" customHeight="1" x14ac:dyDescent="0.2">
      <c r="A8" s="305" t="s">
        <v>3329</v>
      </c>
      <c r="B8" s="380" t="s">
        <v>3330</v>
      </c>
      <c r="C8" s="381"/>
      <c r="D8" s="4"/>
      <c r="E8" s="4"/>
      <c r="F8" s="4"/>
      <c r="G8" s="4"/>
      <c r="H8" s="4"/>
      <c r="I8" s="4"/>
      <c r="J8" s="4"/>
      <c r="K8" s="4"/>
      <c r="L8" s="4"/>
      <c r="M8" s="4"/>
      <c r="N8" s="4"/>
      <c r="O8" s="4"/>
      <c r="P8" s="4"/>
      <c r="Q8" s="4"/>
    </row>
    <row r="9" spans="1:17" ht="59.25" hidden="1" customHeight="1" x14ac:dyDescent="0.2">
      <c r="A9" s="305" t="s">
        <v>3331</v>
      </c>
      <c r="B9" s="380" t="s">
        <v>3332</v>
      </c>
      <c r="C9" s="381"/>
      <c r="D9" s="4"/>
      <c r="E9" s="4"/>
      <c r="F9" s="4"/>
      <c r="G9" s="4"/>
      <c r="H9" s="4"/>
      <c r="I9" s="4"/>
      <c r="J9" s="4"/>
      <c r="K9" s="4"/>
      <c r="L9" s="4"/>
      <c r="M9" s="4"/>
      <c r="N9" s="4"/>
      <c r="O9" s="4"/>
      <c r="P9" s="4"/>
      <c r="Q9" s="4"/>
    </row>
    <row r="10" spans="1:17" ht="61.5" hidden="1" customHeight="1" x14ac:dyDescent="0.2">
      <c r="A10" s="305" t="s">
        <v>3331</v>
      </c>
      <c r="B10" s="380" t="s">
        <v>3333</v>
      </c>
      <c r="C10" s="381"/>
      <c r="D10" s="4"/>
      <c r="E10" s="4"/>
      <c r="F10" s="4"/>
      <c r="G10" s="4"/>
      <c r="H10" s="4"/>
      <c r="I10" s="4"/>
      <c r="J10" s="4"/>
      <c r="K10" s="4"/>
      <c r="L10" s="4"/>
      <c r="M10" s="4"/>
      <c r="N10" s="4"/>
      <c r="O10" s="4"/>
      <c r="P10" s="4"/>
      <c r="Q10" s="4"/>
    </row>
    <row r="11" spans="1:17" ht="43.5" hidden="1" customHeight="1" x14ac:dyDescent="0.2">
      <c r="A11" s="305" t="s">
        <v>3331</v>
      </c>
      <c r="B11" s="380" t="s">
        <v>3334</v>
      </c>
      <c r="C11" s="381"/>
      <c r="D11" s="4"/>
      <c r="E11" s="4"/>
      <c r="F11" s="4"/>
      <c r="G11" s="4"/>
      <c r="H11" s="4"/>
      <c r="I11" s="4"/>
      <c r="J11" s="4"/>
      <c r="K11" s="4"/>
      <c r="L11" s="4"/>
      <c r="M11" s="4"/>
      <c r="N11" s="4"/>
      <c r="O11" s="4"/>
      <c r="P11" s="4"/>
      <c r="Q11" s="4"/>
    </row>
    <row r="12" spans="1:17" ht="27.75" hidden="1" customHeight="1" x14ac:dyDescent="0.2">
      <c r="A12" s="305" t="s">
        <v>3335</v>
      </c>
      <c r="B12" s="380" t="s">
        <v>3336</v>
      </c>
      <c r="C12" s="381"/>
      <c r="D12" s="4"/>
      <c r="E12" s="4"/>
      <c r="F12" s="4"/>
      <c r="G12" s="4"/>
      <c r="H12" s="4"/>
      <c r="I12" s="4"/>
      <c r="J12" s="4"/>
      <c r="K12" s="4"/>
      <c r="L12" s="4"/>
      <c r="M12" s="4"/>
      <c r="N12" s="4"/>
      <c r="O12" s="4"/>
      <c r="P12" s="4"/>
      <c r="Q12" s="4"/>
    </row>
    <row r="13" spans="1:17" ht="27.75" hidden="1" customHeight="1" x14ac:dyDescent="0.2">
      <c r="A13" s="305" t="s">
        <v>3337</v>
      </c>
      <c r="B13" s="380" t="s">
        <v>3338</v>
      </c>
      <c r="C13" s="381"/>
      <c r="D13" s="4"/>
      <c r="E13" s="4"/>
      <c r="F13" s="4"/>
      <c r="G13" s="4"/>
      <c r="H13" s="4"/>
      <c r="I13" s="4"/>
      <c r="J13" s="4"/>
      <c r="K13" s="4"/>
      <c r="L13" s="4"/>
      <c r="M13" s="4"/>
      <c r="N13" s="4"/>
      <c r="O13" s="4"/>
      <c r="P13" s="4"/>
      <c r="Q13" s="4"/>
    </row>
    <row r="14" spans="1:17" ht="45.75" hidden="1" customHeight="1" x14ac:dyDescent="0.2">
      <c r="A14" s="305" t="s">
        <v>3339</v>
      </c>
      <c r="B14" s="380" t="s">
        <v>3340</v>
      </c>
      <c r="C14" s="381"/>
      <c r="D14" s="4"/>
      <c r="E14" s="4"/>
      <c r="F14" s="4"/>
      <c r="G14" s="4"/>
      <c r="H14" s="4"/>
      <c r="I14" s="4"/>
      <c r="J14" s="4"/>
      <c r="K14" s="4"/>
      <c r="L14" s="4"/>
      <c r="M14" s="4"/>
      <c r="N14" s="4"/>
      <c r="O14" s="4"/>
      <c r="P14" s="4"/>
      <c r="Q14" s="4"/>
    </row>
    <row r="15" spans="1:17" ht="45.75" hidden="1" customHeight="1" x14ac:dyDescent="0.2">
      <c r="A15" s="305" t="s">
        <v>3341</v>
      </c>
      <c r="B15" s="380" t="s">
        <v>3342</v>
      </c>
      <c r="C15" s="381"/>
      <c r="D15" s="4"/>
      <c r="E15" s="4"/>
      <c r="F15" s="4"/>
      <c r="G15" s="4"/>
      <c r="H15" s="4"/>
      <c r="I15" s="4"/>
      <c r="J15" s="4"/>
      <c r="K15" s="4"/>
      <c r="L15" s="4"/>
      <c r="M15" s="4"/>
      <c r="N15" s="4"/>
      <c r="O15" s="4"/>
      <c r="P15" s="4"/>
      <c r="Q15" s="4"/>
    </row>
    <row r="16" spans="1:17" ht="51" hidden="1" customHeight="1" x14ac:dyDescent="0.2">
      <c r="A16" s="305" t="s">
        <v>3343</v>
      </c>
      <c r="B16" s="380" t="s">
        <v>3344</v>
      </c>
      <c r="C16" s="381"/>
      <c r="D16" s="4"/>
      <c r="E16" s="4"/>
      <c r="F16" s="4"/>
      <c r="G16" s="4"/>
      <c r="H16" s="4"/>
      <c r="I16" s="4"/>
      <c r="J16" s="4"/>
      <c r="K16" s="4"/>
      <c r="L16" s="4"/>
      <c r="M16" s="4"/>
      <c r="N16" s="4"/>
      <c r="O16" s="4"/>
      <c r="P16" s="4"/>
      <c r="Q16" s="4"/>
    </row>
    <row r="17" spans="1:17" ht="27.75" hidden="1" customHeight="1" x14ac:dyDescent="0.2">
      <c r="A17" s="305" t="s">
        <v>3345</v>
      </c>
      <c r="B17" s="380" t="s">
        <v>3346</v>
      </c>
      <c r="C17" s="381"/>
      <c r="D17" s="4"/>
      <c r="E17" s="4"/>
      <c r="F17" s="4"/>
      <c r="G17" s="4"/>
      <c r="H17" s="4"/>
      <c r="I17" s="4"/>
      <c r="J17" s="4"/>
      <c r="K17" s="4"/>
      <c r="L17" s="4"/>
      <c r="M17" s="4"/>
      <c r="N17" s="4"/>
      <c r="O17" s="4"/>
      <c r="P17" s="4"/>
      <c r="Q17" s="4"/>
    </row>
    <row r="18" spans="1:17" ht="27.75" hidden="1" customHeight="1" x14ac:dyDescent="0.2">
      <c r="A18" s="305" t="s">
        <v>3347</v>
      </c>
      <c r="B18" s="380" t="s">
        <v>3348</v>
      </c>
      <c r="C18" s="381"/>
      <c r="D18" s="4"/>
      <c r="E18" s="4"/>
      <c r="F18" s="4"/>
      <c r="G18" s="4"/>
      <c r="H18" s="4"/>
      <c r="I18" s="4"/>
      <c r="J18" s="4"/>
      <c r="K18" s="4"/>
      <c r="L18" s="4"/>
      <c r="M18" s="4"/>
      <c r="N18" s="4"/>
      <c r="O18" s="4"/>
      <c r="P18" s="4"/>
      <c r="Q18" s="4"/>
    </row>
    <row r="19" spans="1:17" ht="45" hidden="1" customHeight="1" x14ac:dyDescent="0.2">
      <c r="A19" s="305" t="s">
        <v>3347</v>
      </c>
      <c r="B19" s="380" t="s">
        <v>3349</v>
      </c>
      <c r="C19" s="381"/>
      <c r="D19" s="4"/>
      <c r="E19" s="4"/>
      <c r="F19" s="4"/>
      <c r="G19" s="4"/>
      <c r="H19" s="4"/>
      <c r="I19" s="4"/>
      <c r="J19" s="4"/>
      <c r="K19" s="4"/>
      <c r="L19" s="4"/>
      <c r="M19" s="4"/>
      <c r="N19" s="4"/>
      <c r="O19" s="4"/>
      <c r="P19" s="4"/>
      <c r="Q19" s="4"/>
    </row>
    <row r="20" spans="1:17" ht="45" hidden="1" customHeight="1" x14ac:dyDescent="0.2">
      <c r="A20" s="305" t="s">
        <v>3350</v>
      </c>
      <c r="B20" s="380" t="s">
        <v>3351</v>
      </c>
      <c r="C20" s="381"/>
      <c r="D20" s="4"/>
      <c r="E20" s="4"/>
      <c r="F20" s="4"/>
      <c r="G20" s="4"/>
      <c r="H20" s="4"/>
      <c r="I20" s="4"/>
      <c r="J20" s="4"/>
      <c r="K20" s="4"/>
      <c r="L20" s="4"/>
      <c r="M20" s="4"/>
      <c r="N20" s="4"/>
      <c r="O20" s="4"/>
      <c r="P20" s="4"/>
      <c r="Q20" s="4"/>
    </row>
    <row r="21" spans="1:17" ht="30" hidden="1" customHeight="1" x14ac:dyDescent="0.2">
      <c r="A21" s="305" t="s">
        <v>3352</v>
      </c>
      <c r="B21" s="380" t="s">
        <v>3353</v>
      </c>
      <c r="C21" s="381"/>
      <c r="D21" s="4"/>
      <c r="E21" s="4"/>
      <c r="F21" s="4"/>
      <c r="G21" s="4"/>
      <c r="H21" s="4"/>
      <c r="I21" s="4"/>
      <c r="J21" s="4"/>
      <c r="K21" s="4"/>
      <c r="L21" s="4"/>
      <c r="M21" s="4"/>
      <c r="N21" s="4"/>
      <c r="O21" s="4"/>
      <c r="P21" s="4"/>
      <c r="Q21" s="4"/>
    </row>
    <row r="22" spans="1:17" ht="30" hidden="1" customHeight="1" x14ac:dyDescent="0.2">
      <c r="A22" s="305" t="s">
        <v>3354</v>
      </c>
      <c r="B22" s="380" t="s">
        <v>3355</v>
      </c>
      <c r="C22" s="381"/>
      <c r="D22" s="4"/>
      <c r="E22" s="4"/>
      <c r="F22" s="4"/>
      <c r="G22" s="4"/>
      <c r="H22" s="4"/>
      <c r="I22" s="4"/>
      <c r="J22" s="4"/>
      <c r="K22" s="4"/>
      <c r="L22" s="4"/>
      <c r="M22" s="4"/>
      <c r="N22" s="4"/>
      <c r="O22" s="4"/>
      <c r="P22" s="4"/>
      <c r="Q22" s="4"/>
    </row>
    <row r="23" spans="1:17" ht="30" hidden="1" customHeight="1" x14ac:dyDescent="0.2">
      <c r="A23" s="305" t="s">
        <v>3356</v>
      </c>
      <c r="B23" s="380" t="s">
        <v>3357</v>
      </c>
      <c r="C23" s="381"/>
      <c r="D23" s="4"/>
      <c r="E23" s="4"/>
      <c r="F23" s="4"/>
      <c r="G23" s="4"/>
      <c r="H23" s="4"/>
      <c r="I23" s="4"/>
      <c r="J23" s="4"/>
      <c r="K23" s="4"/>
      <c r="L23" s="4"/>
      <c r="M23" s="4"/>
      <c r="N23" s="4"/>
      <c r="O23" s="4"/>
      <c r="P23" s="4"/>
      <c r="Q23" s="4"/>
    </row>
    <row r="24" spans="1:17" ht="30" hidden="1" customHeight="1" x14ac:dyDescent="0.2">
      <c r="A24" s="305" t="s">
        <v>3358</v>
      </c>
      <c r="B24" s="380" t="s">
        <v>3359</v>
      </c>
      <c r="C24" s="381"/>
      <c r="D24" s="4"/>
      <c r="E24" s="4"/>
      <c r="F24" s="4"/>
      <c r="G24" s="4"/>
      <c r="H24" s="4"/>
      <c r="I24" s="4"/>
      <c r="J24" s="4"/>
      <c r="K24" s="4"/>
      <c r="L24" s="4"/>
      <c r="M24" s="4"/>
      <c r="N24" s="4"/>
      <c r="O24" s="4"/>
      <c r="P24" s="4"/>
      <c r="Q24" s="4"/>
    </row>
    <row r="25" spans="1:17" ht="30" hidden="1" customHeight="1" x14ac:dyDescent="0.2">
      <c r="A25" s="305" t="s">
        <v>3360</v>
      </c>
      <c r="B25" s="380" t="s">
        <v>3361</v>
      </c>
      <c r="C25" s="381"/>
      <c r="D25" s="4"/>
      <c r="E25" s="4"/>
      <c r="F25" s="4"/>
      <c r="G25" s="4"/>
      <c r="H25" s="4"/>
      <c r="I25" s="4"/>
      <c r="J25" s="4"/>
      <c r="K25" s="4"/>
      <c r="L25" s="4"/>
      <c r="M25" s="4"/>
      <c r="N25" s="4"/>
      <c r="O25" s="4"/>
      <c r="P25" s="4"/>
      <c r="Q25" s="4"/>
    </row>
    <row r="26" spans="1:17" ht="30" hidden="1" customHeight="1" x14ac:dyDescent="0.2">
      <c r="A26" s="305" t="s">
        <v>3362</v>
      </c>
      <c r="B26" s="380" t="s">
        <v>3363</v>
      </c>
      <c r="C26" s="381"/>
      <c r="D26" s="4"/>
      <c r="E26" s="4"/>
      <c r="F26" s="4"/>
      <c r="G26" s="4"/>
      <c r="H26" s="4"/>
      <c r="I26" s="4"/>
      <c r="J26" s="4"/>
      <c r="K26" s="4"/>
      <c r="L26" s="4"/>
      <c r="M26" s="4"/>
      <c r="N26" s="4"/>
      <c r="O26" s="4"/>
      <c r="P26" s="4"/>
      <c r="Q26" s="4"/>
    </row>
    <row r="27" spans="1:17" ht="70.5" hidden="1" customHeight="1" x14ac:dyDescent="0.2">
      <c r="A27" s="305" t="s">
        <v>3364</v>
      </c>
      <c r="B27" s="380" t="s">
        <v>3365</v>
      </c>
      <c r="C27" s="381"/>
      <c r="D27" s="4"/>
      <c r="E27" s="4"/>
      <c r="F27" s="4"/>
      <c r="G27" s="4"/>
      <c r="H27" s="4"/>
      <c r="I27" s="4"/>
      <c r="J27" s="4"/>
      <c r="K27" s="4"/>
      <c r="L27" s="4"/>
      <c r="M27" s="4"/>
      <c r="N27" s="4"/>
      <c r="O27" s="4"/>
      <c r="P27" s="4"/>
      <c r="Q27" s="4"/>
    </row>
    <row r="28" spans="1:17" ht="48" hidden="1" customHeight="1" x14ac:dyDescent="0.2">
      <c r="A28" s="305" t="s">
        <v>3366</v>
      </c>
      <c r="B28" s="380" t="s">
        <v>3367</v>
      </c>
      <c r="C28" s="381"/>
      <c r="D28" s="4"/>
      <c r="E28" s="4"/>
      <c r="F28" s="4"/>
      <c r="G28" s="4"/>
      <c r="H28" s="4"/>
      <c r="I28" s="4"/>
      <c r="J28" s="4"/>
      <c r="K28" s="4"/>
      <c r="L28" s="4"/>
      <c r="M28" s="4"/>
      <c r="N28" s="4"/>
      <c r="O28" s="4"/>
      <c r="P28" s="4"/>
      <c r="Q28" s="4"/>
    </row>
    <row r="29" spans="1:17" ht="100.5" hidden="1" customHeight="1" x14ac:dyDescent="0.2">
      <c r="A29" s="305" t="s">
        <v>3368</v>
      </c>
      <c r="B29" s="380" t="s">
        <v>3369</v>
      </c>
      <c r="C29" s="381"/>
      <c r="D29" s="4"/>
      <c r="E29" s="4"/>
      <c r="F29" s="4"/>
      <c r="G29" s="4"/>
      <c r="H29" s="4"/>
      <c r="I29" s="4"/>
      <c r="J29" s="4"/>
      <c r="K29" s="4"/>
      <c r="L29" s="4"/>
      <c r="M29" s="4"/>
      <c r="N29" s="4"/>
      <c r="O29" s="4"/>
      <c r="P29" s="4"/>
      <c r="Q29" s="4"/>
    </row>
    <row r="30" spans="1:17" ht="45" hidden="1" customHeight="1" x14ac:dyDescent="0.2">
      <c r="A30" s="305" t="s">
        <v>3370</v>
      </c>
      <c r="B30" s="380" t="s">
        <v>3371</v>
      </c>
      <c r="C30" s="381"/>
      <c r="D30" s="4"/>
      <c r="E30" s="4"/>
      <c r="F30" s="4"/>
      <c r="G30" s="4"/>
      <c r="H30" s="4"/>
      <c r="I30" s="4"/>
      <c r="J30" s="4"/>
      <c r="K30" s="4"/>
      <c r="L30" s="4"/>
      <c r="M30" s="4"/>
      <c r="N30" s="4"/>
      <c r="O30" s="4"/>
      <c r="P30" s="4"/>
      <c r="Q30" s="4"/>
    </row>
    <row r="31" spans="1:17" ht="45" hidden="1" customHeight="1" x14ac:dyDescent="0.2">
      <c r="A31" s="305" t="s">
        <v>3372</v>
      </c>
      <c r="B31" s="380" t="s">
        <v>3373</v>
      </c>
      <c r="C31" s="381"/>
      <c r="D31" s="4"/>
      <c r="E31" s="4"/>
      <c r="F31" s="4"/>
      <c r="G31" s="4"/>
      <c r="H31" s="4"/>
      <c r="I31" s="4"/>
      <c r="J31" s="4"/>
      <c r="K31" s="4"/>
      <c r="L31" s="4"/>
      <c r="M31" s="4"/>
      <c r="N31" s="4"/>
      <c r="O31" s="4"/>
      <c r="P31" s="4"/>
      <c r="Q31" s="4"/>
    </row>
    <row r="32" spans="1:17" ht="45" hidden="1" customHeight="1" x14ac:dyDescent="0.2">
      <c r="A32" s="305" t="s">
        <v>3374</v>
      </c>
      <c r="B32" s="380" t="s">
        <v>3375</v>
      </c>
      <c r="C32" s="381"/>
      <c r="D32" s="4"/>
      <c r="E32" s="4"/>
      <c r="F32" s="4"/>
      <c r="G32" s="4"/>
      <c r="H32" s="4"/>
      <c r="I32" s="4"/>
      <c r="J32" s="4"/>
      <c r="K32" s="4"/>
      <c r="L32" s="4"/>
      <c r="M32" s="4"/>
      <c r="N32" s="4"/>
      <c r="O32" s="4"/>
      <c r="P32" s="4"/>
      <c r="Q32" s="4"/>
    </row>
    <row r="33" spans="1:17" ht="72" hidden="1" customHeight="1" x14ac:dyDescent="0.2">
      <c r="A33" s="305" t="s">
        <v>3376</v>
      </c>
      <c r="B33" s="380" t="s">
        <v>3377</v>
      </c>
      <c r="C33" s="381"/>
      <c r="D33" s="4"/>
      <c r="E33" s="4"/>
      <c r="F33" s="4"/>
      <c r="G33" s="4"/>
      <c r="H33" s="4"/>
      <c r="I33" s="4"/>
      <c r="J33" s="4"/>
      <c r="K33" s="4"/>
      <c r="L33" s="4"/>
      <c r="M33" s="4"/>
      <c r="N33" s="4"/>
      <c r="O33" s="4"/>
      <c r="P33" s="4"/>
      <c r="Q33" s="4"/>
    </row>
    <row r="34" spans="1:17" ht="79.5" hidden="1" customHeight="1" x14ac:dyDescent="0.2">
      <c r="A34" s="305" t="s">
        <v>3378</v>
      </c>
      <c r="B34" s="380" t="s">
        <v>3379</v>
      </c>
      <c r="C34" s="381"/>
      <c r="D34" s="4"/>
      <c r="E34" s="4"/>
      <c r="F34" s="4"/>
      <c r="G34" s="4"/>
      <c r="H34" s="4"/>
      <c r="I34" s="4"/>
      <c r="J34" s="4"/>
      <c r="K34" s="4"/>
      <c r="L34" s="4"/>
      <c r="M34" s="4"/>
      <c r="N34" s="4"/>
      <c r="O34" s="4"/>
      <c r="P34" s="4"/>
      <c r="Q34" s="4"/>
    </row>
    <row r="35" spans="1:17" ht="70.5" hidden="1" customHeight="1" x14ac:dyDescent="0.2">
      <c r="A35" s="305" t="s">
        <v>3380</v>
      </c>
      <c r="B35" s="380" t="s">
        <v>3381</v>
      </c>
      <c r="C35" s="381"/>
      <c r="D35" s="4"/>
      <c r="E35" s="4"/>
      <c r="F35" s="4"/>
      <c r="G35" s="4"/>
      <c r="H35" s="4"/>
      <c r="I35" s="4"/>
      <c r="J35" s="4"/>
      <c r="K35" s="4"/>
      <c r="L35" s="4"/>
      <c r="M35" s="4"/>
      <c r="N35" s="4"/>
      <c r="O35" s="4"/>
      <c r="P35" s="4"/>
      <c r="Q35" s="4"/>
    </row>
    <row r="36" spans="1:17" ht="45.75" hidden="1" customHeight="1" x14ac:dyDescent="0.2">
      <c r="A36" s="305" t="s">
        <v>3382</v>
      </c>
      <c r="B36" s="380" t="s">
        <v>3383</v>
      </c>
      <c r="C36" s="381"/>
      <c r="D36" s="4"/>
      <c r="E36" s="4"/>
      <c r="F36" s="4"/>
      <c r="G36" s="4"/>
      <c r="H36" s="4"/>
      <c r="I36" s="4"/>
      <c r="J36" s="4"/>
      <c r="K36" s="4"/>
      <c r="L36" s="4"/>
      <c r="M36" s="4"/>
      <c r="N36" s="4"/>
      <c r="O36" s="4"/>
      <c r="P36" s="4"/>
      <c r="Q36" s="4"/>
    </row>
    <row r="37" spans="1:17" ht="54.75" hidden="1" customHeight="1" x14ac:dyDescent="0.2">
      <c r="A37" s="305" t="s">
        <v>3384</v>
      </c>
      <c r="B37" s="380" t="s">
        <v>3385</v>
      </c>
      <c r="C37" s="381"/>
      <c r="D37" s="4"/>
      <c r="E37" s="4"/>
      <c r="F37" s="4"/>
      <c r="G37" s="4"/>
      <c r="H37" s="4"/>
      <c r="I37" s="4"/>
      <c r="J37" s="4"/>
      <c r="K37" s="4"/>
      <c r="L37" s="4"/>
      <c r="M37" s="4"/>
      <c r="N37" s="4"/>
      <c r="O37" s="4"/>
      <c r="P37" s="4"/>
      <c r="Q37" s="4"/>
    </row>
    <row r="38" spans="1:17" ht="37.5" hidden="1" customHeight="1" x14ac:dyDescent="0.2">
      <c r="A38" s="305" t="s">
        <v>3386</v>
      </c>
      <c r="B38" s="380" t="s">
        <v>3387</v>
      </c>
      <c r="C38" s="381"/>
      <c r="D38" s="4"/>
      <c r="E38" s="4"/>
      <c r="F38" s="4"/>
      <c r="G38" s="4"/>
      <c r="H38" s="4"/>
      <c r="I38" s="4"/>
      <c r="J38" s="4"/>
      <c r="K38" s="4"/>
      <c r="L38" s="4"/>
      <c r="M38" s="4"/>
      <c r="N38" s="4"/>
      <c r="O38" s="4"/>
      <c r="P38" s="4"/>
      <c r="Q38" s="4"/>
    </row>
    <row r="39" spans="1:17" ht="61.5" hidden="1" customHeight="1" x14ac:dyDescent="0.2">
      <c r="A39" s="305" t="s">
        <v>3388</v>
      </c>
      <c r="B39" s="380" t="s">
        <v>3389</v>
      </c>
      <c r="C39" s="381"/>
      <c r="D39" s="4"/>
      <c r="E39" s="4"/>
      <c r="F39" s="4"/>
      <c r="G39" s="4"/>
      <c r="H39" s="4"/>
      <c r="I39" s="4"/>
      <c r="J39" s="4"/>
      <c r="K39" s="4"/>
      <c r="L39" s="4"/>
      <c r="M39" s="4"/>
      <c r="N39" s="4"/>
      <c r="O39" s="4"/>
      <c r="P39" s="4"/>
      <c r="Q39" s="4"/>
    </row>
    <row r="40" spans="1:17" ht="53.25" hidden="1" customHeight="1" x14ac:dyDescent="0.2">
      <c r="A40" s="305" t="s">
        <v>3390</v>
      </c>
      <c r="B40" s="380" t="s">
        <v>3391</v>
      </c>
      <c r="C40" s="381"/>
      <c r="D40" s="4"/>
      <c r="E40" s="4"/>
      <c r="F40" s="4"/>
      <c r="G40" s="4"/>
      <c r="H40" s="4"/>
      <c r="I40" s="4"/>
      <c r="J40" s="4"/>
      <c r="K40" s="4"/>
      <c r="L40" s="4"/>
      <c r="M40" s="4"/>
      <c r="N40" s="4"/>
      <c r="O40" s="4"/>
      <c r="P40" s="4"/>
      <c r="Q40" s="4"/>
    </row>
    <row r="41" spans="1:17" ht="73.5" hidden="1" customHeight="1" x14ac:dyDescent="0.2">
      <c r="A41" s="305" t="s">
        <v>3392</v>
      </c>
      <c r="B41" s="380" t="s">
        <v>3393</v>
      </c>
      <c r="C41" s="381"/>
      <c r="D41" s="4"/>
      <c r="E41" s="4"/>
      <c r="F41" s="4"/>
      <c r="G41" s="4"/>
      <c r="H41" s="4"/>
      <c r="I41" s="4"/>
      <c r="J41" s="4"/>
      <c r="K41" s="4"/>
      <c r="L41" s="4"/>
      <c r="M41" s="4"/>
      <c r="N41" s="4"/>
      <c r="O41" s="4"/>
      <c r="P41" s="4"/>
      <c r="Q41" s="4"/>
    </row>
    <row r="42" spans="1:17" ht="57.75" hidden="1" customHeight="1" x14ac:dyDescent="0.2">
      <c r="A42" s="305" t="s">
        <v>3394</v>
      </c>
      <c r="B42" s="380" t="s">
        <v>3395</v>
      </c>
      <c r="C42" s="381"/>
      <c r="D42" s="4"/>
      <c r="E42" s="4"/>
      <c r="F42" s="4"/>
      <c r="G42" s="4"/>
      <c r="H42" s="4"/>
      <c r="I42" s="4"/>
      <c r="J42" s="4"/>
      <c r="K42" s="4"/>
      <c r="L42" s="4"/>
      <c r="M42" s="4"/>
      <c r="N42" s="4"/>
      <c r="O42" s="4"/>
      <c r="P42" s="4"/>
      <c r="Q42" s="4"/>
    </row>
    <row r="43" spans="1:17" ht="84" hidden="1" customHeight="1" x14ac:dyDescent="0.2">
      <c r="A43" s="305" t="s">
        <v>3396</v>
      </c>
      <c r="B43" s="380" t="s">
        <v>3397</v>
      </c>
      <c r="C43" s="381"/>
      <c r="D43" s="4"/>
      <c r="E43" s="4"/>
      <c r="F43" s="4"/>
      <c r="G43" s="4"/>
      <c r="H43" s="4"/>
      <c r="I43" s="4"/>
      <c r="J43" s="4"/>
      <c r="K43" s="4"/>
      <c r="L43" s="4"/>
      <c r="M43" s="4"/>
      <c r="N43" s="4"/>
      <c r="O43" s="4"/>
      <c r="P43" s="4"/>
      <c r="Q43" s="4"/>
    </row>
    <row r="44" spans="1:17" ht="48" hidden="1" customHeight="1" x14ac:dyDescent="0.2">
      <c r="A44" s="305" t="s">
        <v>3398</v>
      </c>
      <c r="B44" s="380" t="s">
        <v>3399</v>
      </c>
      <c r="C44" s="381"/>
      <c r="D44" s="4"/>
      <c r="E44" s="4"/>
      <c r="F44" s="4"/>
      <c r="G44" s="4"/>
      <c r="H44" s="4"/>
      <c r="I44" s="4"/>
      <c r="J44" s="4"/>
      <c r="K44" s="4"/>
      <c r="L44" s="4"/>
      <c r="M44" s="4"/>
      <c r="N44" s="4"/>
      <c r="O44" s="4"/>
      <c r="P44" s="4"/>
      <c r="Q44" s="4"/>
    </row>
    <row r="45" spans="1:17" ht="57" hidden="1" customHeight="1" x14ac:dyDescent="0.2">
      <c r="A45" s="305" t="s">
        <v>3400</v>
      </c>
      <c r="B45" s="380" t="s">
        <v>3401</v>
      </c>
      <c r="C45" s="381"/>
      <c r="D45" s="4"/>
      <c r="E45" s="4"/>
      <c r="F45" s="4"/>
      <c r="G45" s="4"/>
      <c r="H45" s="4"/>
      <c r="I45" s="4"/>
      <c r="J45" s="4"/>
      <c r="K45" s="4"/>
      <c r="L45" s="4"/>
      <c r="M45" s="4"/>
      <c r="N45" s="4"/>
      <c r="O45" s="4"/>
      <c r="P45" s="4"/>
      <c r="Q45" s="4"/>
    </row>
    <row r="46" spans="1:17" ht="73.5" hidden="1" customHeight="1" x14ac:dyDescent="0.2">
      <c r="A46" s="305" t="s">
        <v>3402</v>
      </c>
      <c r="B46" s="389" t="s">
        <v>3403</v>
      </c>
      <c r="C46" s="381"/>
      <c r="D46" s="41"/>
      <c r="E46" s="4"/>
      <c r="F46" s="4"/>
      <c r="G46" s="4"/>
      <c r="H46" s="4"/>
      <c r="I46" s="4"/>
      <c r="J46" s="4"/>
      <c r="K46" s="4"/>
      <c r="L46" s="4"/>
      <c r="M46" s="4"/>
      <c r="N46" s="4"/>
      <c r="O46" s="4"/>
      <c r="P46" s="4"/>
      <c r="Q46" s="4"/>
    </row>
    <row r="47" spans="1:17" ht="66" hidden="1" customHeight="1" x14ac:dyDescent="0.2">
      <c r="A47" s="46" t="s">
        <v>3404</v>
      </c>
      <c r="B47" s="390" t="s">
        <v>3405</v>
      </c>
      <c r="C47" s="390"/>
      <c r="D47" s="4"/>
      <c r="E47" s="4"/>
      <c r="F47" s="4"/>
      <c r="G47" s="4"/>
      <c r="H47" s="4"/>
      <c r="I47" s="4"/>
      <c r="J47" s="4"/>
      <c r="K47" s="4"/>
      <c r="L47" s="4"/>
      <c r="M47" s="4"/>
      <c r="N47" s="4"/>
      <c r="O47" s="4"/>
      <c r="P47" s="4"/>
      <c r="Q47" s="4"/>
    </row>
    <row r="48" spans="1:17" ht="123.75" customHeight="1" x14ac:dyDescent="0.2">
      <c r="A48" s="267" t="s">
        <v>3406</v>
      </c>
      <c r="B48" s="388" t="s">
        <v>3407</v>
      </c>
      <c r="C48" s="387"/>
      <c r="D48" s="4"/>
      <c r="E48" s="4"/>
      <c r="F48" s="4"/>
      <c r="G48" s="4"/>
      <c r="H48" s="4"/>
      <c r="I48" s="4"/>
      <c r="J48" s="4"/>
      <c r="K48" s="4"/>
      <c r="L48" s="4"/>
      <c r="M48" s="4"/>
      <c r="N48" s="4"/>
      <c r="O48" s="4"/>
      <c r="P48" s="4"/>
      <c r="Q48" s="4"/>
    </row>
    <row r="49" spans="1:17" ht="34.5" customHeight="1" x14ac:dyDescent="0.2">
      <c r="A49" s="267" t="s">
        <v>3408</v>
      </c>
      <c r="B49" s="386" t="s">
        <v>3409</v>
      </c>
      <c r="C49" s="387"/>
      <c r="D49" s="4"/>
      <c r="E49" s="4"/>
      <c r="F49" s="4"/>
      <c r="G49" s="4"/>
      <c r="H49" s="4"/>
      <c r="I49" s="4"/>
      <c r="J49" s="4"/>
      <c r="K49" s="4"/>
      <c r="L49" s="4"/>
      <c r="M49" s="4"/>
      <c r="N49" s="4"/>
      <c r="O49" s="4"/>
      <c r="P49" s="4"/>
      <c r="Q49" s="4"/>
    </row>
    <row r="50" spans="1:17" ht="34.5" customHeight="1" x14ac:dyDescent="0.2">
      <c r="A50" s="267" t="s">
        <v>3410</v>
      </c>
      <c r="B50" s="386" t="s">
        <v>3411</v>
      </c>
      <c r="C50" s="387"/>
      <c r="D50" s="4"/>
      <c r="E50" s="4"/>
      <c r="F50" s="4"/>
      <c r="G50" s="4"/>
      <c r="H50" s="4"/>
      <c r="I50" s="4"/>
      <c r="J50" s="4"/>
      <c r="K50" s="4"/>
      <c r="L50" s="4"/>
      <c r="M50" s="4"/>
      <c r="N50" s="4"/>
      <c r="O50" s="4"/>
      <c r="P50" s="4"/>
      <c r="Q50" s="4"/>
    </row>
    <row r="51" spans="1:17" ht="31.5" customHeight="1" x14ac:dyDescent="0.2">
      <c r="A51" s="306" t="s">
        <v>3412</v>
      </c>
      <c r="B51" s="380" t="s">
        <v>3413</v>
      </c>
      <c r="C51" s="381"/>
      <c r="D51" s="4"/>
      <c r="E51" s="4"/>
      <c r="F51" s="4"/>
      <c r="G51" s="4"/>
      <c r="H51" s="4"/>
      <c r="I51" s="4"/>
      <c r="J51" s="4"/>
      <c r="K51" s="4"/>
      <c r="L51" s="4"/>
      <c r="M51" s="4"/>
      <c r="N51" s="4"/>
      <c r="O51" s="4"/>
      <c r="P51" s="4"/>
      <c r="Q51" s="4"/>
    </row>
    <row r="52" spans="1:17" ht="31.5" customHeight="1" x14ac:dyDescent="0.2">
      <c r="A52" s="306" t="s">
        <v>3414</v>
      </c>
      <c r="B52" s="380" t="s">
        <v>3415</v>
      </c>
      <c r="C52" s="381"/>
      <c r="D52" s="4"/>
      <c r="E52" s="4"/>
      <c r="F52" s="4"/>
      <c r="G52" s="4"/>
      <c r="H52" s="4"/>
      <c r="I52" s="4"/>
      <c r="J52" s="4"/>
      <c r="K52" s="4"/>
      <c r="L52" s="4"/>
      <c r="M52" s="4"/>
      <c r="N52" s="4"/>
      <c r="O52" s="4"/>
      <c r="P52" s="4"/>
      <c r="Q52" s="4"/>
    </row>
    <row r="53" spans="1:17" ht="31.5" customHeight="1" x14ac:dyDescent="0.2">
      <c r="A53" s="306" t="s">
        <v>3416</v>
      </c>
      <c r="B53" s="378" t="s">
        <v>3417</v>
      </c>
      <c r="C53" s="379"/>
      <c r="D53" s="4"/>
      <c r="E53" s="4"/>
      <c r="F53" s="4"/>
      <c r="G53" s="4"/>
      <c r="H53" s="4"/>
      <c r="I53" s="4"/>
      <c r="J53" s="4"/>
      <c r="K53" s="4"/>
      <c r="L53" s="4"/>
      <c r="M53" s="4"/>
      <c r="N53" s="4"/>
      <c r="O53" s="4"/>
      <c r="P53" s="4"/>
      <c r="Q53" s="4"/>
    </row>
    <row r="54" spans="1:17" ht="31.5" customHeight="1" x14ac:dyDescent="0.2">
      <c r="A54" s="306" t="s">
        <v>3418</v>
      </c>
      <c r="B54" s="378" t="s">
        <v>3419</v>
      </c>
      <c r="C54" s="379"/>
      <c r="D54" s="4"/>
      <c r="E54" s="4"/>
      <c r="F54" s="4"/>
      <c r="G54" s="4"/>
      <c r="H54" s="4"/>
      <c r="I54" s="4"/>
      <c r="J54" s="4"/>
      <c r="K54" s="4"/>
      <c r="L54" s="4"/>
      <c r="M54" s="4"/>
      <c r="N54" s="4"/>
      <c r="O54" s="4"/>
      <c r="P54" s="4"/>
      <c r="Q54" s="4"/>
    </row>
    <row r="55" spans="1:17" ht="54.6" customHeight="1" x14ac:dyDescent="0.2">
      <c r="A55" s="306" t="s">
        <v>3420</v>
      </c>
      <c r="B55" s="378" t="s">
        <v>3421</v>
      </c>
      <c r="C55" s="379"/>
      <c r="D55" s="4"/>
      <c r="E55" s="4"/>
      <c r="F55" s="4"/>
      <c r="G55" s="4"/>
      <c r="H55" s="4"/>
      <c r="I55" s="4"/>
      <c r="J55" s="4"/>
      <c r="K55" s="4"/>
      <c r="L55" s="4"/>
      <c r="M55" s="4"/>
      <c r="N55" s="4"/>
      <c r="O55" s="4"/>
      <c r="P55" s="4"/>
      <c r="Q55" s="4"/>
    </row>
    <row r="56" spans="1:17" ht="54.6" customHeight="1" x14ac:dyDescent="0.2">
      <c r="A56" s="306" t="s">
        <v>3422</v>
      </c>
      <c r="B56" s="378" t="s">
        <v>3423</v>
      </c>
      <c r="C56" s="379"/>
      <c r="D56" s="4"/>
      <c r="E56" s="4"/>
      <c r="F56" s="4"/>
      <c r="G56" s="4"/>
      <c r="H56" s="4"/>
      <c r="I56" s="4"/>
      <c r="J56" s="4"/>
      <c r="K56" s="4"/>
      <c r="L56" s="4"/>
      <c r="M56" s="4"/>
      <c r="N56" s="4"/>
      <c r="O56" s="4"/>
      <c r="P56" s="4"/>
      <c r="Q56" s="4"/>
    </row>
    <row r="57" spans="1:17" ht="54" customHeight="1" x14ac:dyDescent="0.2">
      <c r="A57" s="306" t="s">
        <v>3424</v>
      </c>
      <c r="B57" s="378" t="s">
        <v>3425</v>
      </c>
      <c r="C57" s="379"/>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Biljana Cetina</cp:lastModifiedBy>
  <cp:lastPrinted>2025-02-25T09:22:42Z</cp:lastPrinted>
  <dcterms:created xsi:type="dcterms:W3CDTF">2022-04-01T05:14:30Z</dcterms:created>
  <dcterms:modified xsi:type="dcterms:W3CDTF">2025-02-25T17:51:15Z</dcterms:modified>
</cp:coreProperties>
</file>